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5"/>
  <workbookPr codeName="Αυτό_το_βιβλίο_εργασίας"/>
  <mc:AlternateContent xmlns:mc="http://schemas.openxmlformats.org/markup-compatibility/2006">
    <mc:Choice Requires="x15">
      <x15ac:absPath xmlns:x15ac="http://schemas.microsoft.com/office/spreadsheetml/2010/11/ac" url="Z:\PROGRAMATISMOU\ΧΡΗΜ_ΝΑ\ΠΟΡΟΣ 2012-16\"/>
    </mc:Choice>
  </mc:AlternateContent>
  <xr:revisionPtr revIDLastSave="0" documentId="13_ncr:1_{E790A148-B06E-4578-BEB1-A74D1CBACEEC}" xr6:coauthVersionLast="36" xr6:coauthVersionMax="36" xr10:uidLastSave="{00000000-0000-0000-0000-000000000000}"/>
  <bookViews>
    <workbookView xWindow="0" yWindow="0" windowWidth="28800" windowHeight="12225" firstSheet="1" activeTab="1" xr2:uid="{00000000-000D-0000-FFFF-FFFF00000000}"/>
  </bookViews>
  <sheets>
    <sheet name="ANKO" sheetId="15" r:id="rId1"/>
    <sheet name="ΠΟΡΟΣ  " sheetId="14" r:id="rId2"/>
    <sheet name="Φύλλο2" sheetId="12" state="hidden" r:id="rId3"/>
    <sheet name="Φύλλο1" sheetId="11" state="hidden" r:id="rId4"/>
    <sheet name="ΠΛΗΡΩΜΕΣ" sheetId="2" r:id="rId5"/>
    <sheet name="ΣΥΓΚ ΓΡΑΦ" sheetId="3" r:id="rId6"/>
    <sheet name="ΓΕΝΙΚΑ ΣΤΟΙΧΕΙΑ " sheetId="9" r:id="rId7"/>
    <sheet name="ΥΠΟΛΟΙΠΑ ΠΡΟΥΓ " sheetId="10" r:id="rId8"/>
    <sheet name="KATANOMH 2012" sheetId="13" r:id="rId9"/>
    <sheet name="ΠΛΗΡΩΜΕΣ " sheetId="4" r:id="rId10"/>
    <sheet name="Φύλλο3" sheetId="16" r:id="rId11"/>
  </sheets>
  <definedNames>
    <definedName name="__Anonymous_Sheet_DB__1" localSheetId="1">#REF!</definedName>
    <definedName name="__Anonymous_Sheet_DB__1">#REF!</definedName>
    <definedName name="__xlnm._FilterDatabase" localSheetId="1">'ΠΟΡΟΣ  '!$B$16:$Y$115</definedName>
    <definedName name="__xlnm._FilterDatabase_1" localSheetId="1">'ΠΟΡΟΣ  '!$B$16:$Y$115</definedName>
    <definedName name="__xlnm._FilterDatabase_1">#REF!</definedName>
    <definedName name="__xlnm.Database">"#REF!"</definedName>
    <definedName name="__xlnm.Print_Titles" localSheetId="1">'ΠΟΡΟΣ  '!$A$15:$B$15</definedName>
    <definedName name="_1._καταυλισμοί">"DATABASE"</definedName>
    <definedName name="_xlnm._FilterDatabase" localSheetId="4" hidden="1">ΠΛΗΡΩΜΕΣ!$A$6:$AH$94</definedName>
    <definedName name="_xlnm._FilterDatabase" localSheetId="1" hidden="1">'ΠΟΡΟΣ  '!$A$15:$Y$346</definedName>
    <definedName name="A" localSheetId="1">{"ΦΓ","ΑΣ",FALSE,"ΤΕΧΝΙΚΟ ΠΡΟΓΡΑΜΜΑ 97 (2)"}</definedName>
    <definedName name="A">{"ΦΓ","ΑΣ",FALSE,"ΤΕΧΝΙΚΟ ΠΡΟΓΡΑΜΜΑ 97 (2)"}</definedName>
    <definedName name="Access_Button">"ΤΕΧΝΙΚΟ_ΠΡΟΓΡΑΜΜΑ_98_ΤΕΧΝΙΚΟ_ΠΡΟΓΡΑΜΜΑ_98_Λίστα"</definedName>
    <definedName name="AccessDatabase">"C:\Τα έγγραφά μου\ΒΑΣΙΛΗς\ΤΕΧΝΙΚΟ ΠΡΟΓΡΑΜΜΑ\ΤΕΧΝΙΚΟ ΠΡΟΓΡΑΜΜΑ 98.mdb"</definedName>
    <definedName name="Excel_BuiltIn__FilterDatabase" localSheetId="1">'ΠΟΡΟΣ  '!$B$16:$Y$115</definedName>
    <definedName name="Excel_BuiltIn_Print_Titles" localSheetId="1">'ΠΟΡΟΣ  '!$A$15:$B$15</definedName>
    <definedName name="_xlnm.Print_Area" localSheetId="0">ANKO!$A$1:$U$29</definedName>
    <definedName name="_xlnm.Print_Titles" localSheetId="0">ANKO!$6:$6</definedName>
    <definedName name="_xlnm.Print_Titles" localSheetId="1">'ΠΟΡΟΣ  '!$15:$15</definedName>
    <definedName name="tt" localSheetId="1">{"ΦΓ","ΑΣ",FALSE,"ΤΕΧΝΙΚΟ ΠΡΟΓΡΑΜΜΑ 97 (2)"}</definedName>
    <definedName name="tt">{"ΦΓ","ΑΣ",FALSE,"ΤΕΧΝΙΚΟ ΠΡΟΓΡΑΜΜΑ 97 (2)"}</definedName>
    <definedName name="wrn.tasa" localSheetId="1">{"ΦΓ","ΑΣ",FALSE,"ΤΕΧΝΙΚΟ ΠΡΟΓΡΑΜΜΑ 97 (2)"}</definedName>
    <definedName name="wrn.tasa">{"ΦΓ","ΑΣ",FALSE,"ΤΕΧΝΙΚΟ ΠΡΟΓΡΑΜΜΑ 97 (2)"}</definedName>
    <definedName name="wrn.ΒΑΣΙΛΗΣ." localSheetId="1">{"ΦΓ","ΑΣ",FALSE,"ΤΕΧΝΙΚΟ ΠΡΟΓΡΑΜΜΑ 97 (2)"}</definedName>
    <definedName name="wrn.ΒΑΣΙΛΗΣ.">{"ΦΓ","ΑΣ",FALSE,"ΤΕΧΝΙΚΟ ΠΡΟΓΡΑΜΜΑ 97 (2)"}</definedName>
    <definedName name="Z_872556B0_57C4_45A5_8C4E_72424E156004_.wvu.Cols" localSheetId="4" hidden="1">ΠΛΗΡΩΜΕΣ!$E:$E,ΠΛΗΡΩΜΕΣ!$J:$J</definedName>
    <definedName name="Z_872556B0_57C4_45A5_8C4E_72424E156004_.wvu.Cols" localSheetId="1" hidden="1">'ΠΟΡΟΣ  '!$I:$I</definedName>
    <definedName name="Z_872556B0_57C4_45A5_8C4E_72424E156004_.wvu.PrintTitles" localSheetId="1" hidden="1">'ΠΟΡΟΣ  '!$15:$15</definedName>
    <definedName name="Z_872556B0_57C4_45A5_8C4E_72424E156004_.wvu.Rows" localSheetId="4" hidden="1">ΠΛΗΡΩΜΕΣ!$4:$4,ΠΛΗΡΩΜΕΣ!#REF!</definedName>
    <definedName name="Z_872556B0_57C4_45A5_8C4E_72424E156004_.wvu.Rows" localSheetId="1" hidden="1">'ΠΟΡΟΣ  '!$4:$12</definedName>
    <definedName name="Z_DDFEA09E_5C9E_4DA7_B63E_4B9FDBDBAE41_.wvu.Cols" localSheetId="4" hidden="1">ΠΛΗΡΩΜΕΣ!$E:$E,ΠΛΗΡΩΜΕΣ!$J:$J</definedName>
    <definedName name="Z_DDFEA09E_5C9E_4DA7_B63E_4B9FDBDBAE41_.wvu.Cols" localSheetId="1" hidden="1">'ΠΟΡΟΣ  '!$I:$I</definedName>
    <definedName name="Z_DDFEA09E_5C9E_4DA7_B63E_4B9FDBDBAE41_.wvu.PrintTitles" localSheetId="1" hidden="1">'ΠΟΡΟΣ  '!$15:$15</definedName>
    <definedName name="Z_DDFEA09E_5C9E_4DA7_B63E_4B9FDBDBAE41_.wvu.Rows" localSheetId="4" hidden="1">ΠΛΗΡΩΜΕΣ!$4:$4</definedName>
    <definedName name="Z_DDFEA09E_5C9E_4DA7_B63E_4B9FDBDBAE41_.wvu.Rows" localSheetId="1" hidden="1">'ΠΟΡΟΣ  '!$4:$12</definedName>
    <definedName name="ΑΣ" localSheetId="1">{"ΦΓ","ΑΣ",FALSE,"ΤΕΧΝΙΚΟ ΠΡΟΓΡΑΜΜΑ 97 (2)"}</definedName>
    <definedName name="ΑΣ">{"ΦΓ","ΑΣ",FALSE,"ΤΕΧΝΙΚΟ ΠΡΟΓΡΑΜΜΑ 97 (2)"}</definedName>
    <definedName name="ασδρ" localSheetId="1">{"ΦΓ","ΑΣ",FALSE,"ΤΕΧΝΙΚΟ ΠΡΟΓΡΑΜΜΑ 97 (2)"}</definedName>
    <definedName name="ασδρ">{"ΦΓ","ΑΣ",FALSE,"ΤΕΧΝΙΚΟ ΠΡΟΓΡΑΜΜΑ 97 (2)"}</definedName>
    <definedName name="ΕΕΕ">{"ΦΓ","ΑΣ",FALSE,"ΤΕΧΝΙΚΟ ΠΡΟΓΡΑΜΜΑ 97 (2)"}</definedName>
    <definedName name="ΠΕΖΟΔΡΟΜΟΙ" localSheetId="1">{"ΦΓ","ΑΣ",FALSE,"ΤΕΧΝΙΚΟ ΠΡΟΓΡΑΜΜΑ 97 (2)"}</definedName>
    <definedName name="ΠΕΖΟΔΡΟΜΟΙ">{"ΦΓ","ΑΣ",FALSE,"ΤΕΧΝΙΚΟ ΠΡΟΓΡΑΜΜΑ 97 (2)"}</definedName>
    <definedName name="ΤΕΧΝ_ΠΡΟ_ΔΗΜ_96________________________________________________________________data_base_Λίστα">"#REF!"</definedName>
    <definedName name="ΤΕΧΝΙΚΟ_ΠΡΟΓΡΑΜΜΑ_98_ΤΕΧΝΙΚΟ_ΠΡΟΓΡΑΜΜΑ_98_Λίστα">"#REF!"</definedName>
    <definedName name="ΤΙΤΛΟΣ_ΕΡΓΟΥ">"database"</definedName>
    <definedName name="ΤΤΤΤΤ">{"ΦΓ","ΑΣ",FALSE,"ΤΕΧΝΙΚΟ ΠΡΟΓΡΑΜΜΑ 97 (2)"}</definedName>
    <definedName name="ΧΣΔ" localSheetId="1">{"ΦΓ","ΑΣ",FALSE,"ΤΕΧΝΙΚΟ ΠΡΟΓΡΑΜΜΑ 97 (2)"}</definedName>
    <definedName name="ΧΣΔ">{"ΦΓ","ΑΣ",FALSE,"ΤΕΧΝΙΚΟ ΠΡΟΓΡΑΜΜΑ 97 (2)"}</definedName>
    <definedName name="ΧΧΧΧΧ" localSheetId="1">{"ΦΓ","ΑΣ",FALSE,"ΤΕΧΝΙΚΟ ΠΡΟΓΡΑΜΜΑ 97 (2)"}</definedName>
    <definedName name="ΧΧΧΧΧ">{"ΦΓ","ΑΣ",FALSE,"ΤΕΧΝΙΚΟ ΠΡΟΓΡΑΜΜΑ 97 (2)"}</definedName>
    <definedName name="ΨΨ" localSheetId="1">{"ΦΓ","ΑΣ",FALSE,"ΤΕΧΝΙΚΟ ΠΡΟΓΡΑΜΜΑ 97 (2)"}</definedName>
    <definedName name="ΨΨ">{"ΦΓ","ΑΣ",FALSE,"ΤΕΧΝΙΚΟ ΠΡΟΓΡΑΜΜΑ 97 (2)"}</definedName>
    <definedName name="ΩΩΩΩ" localSheetId="1">{"ΦΓ","ΑΣ",FALSE,"ΤΕΧΝΙΚΟ ΠΡΟΓΡΑΜΜΑ 97 (2)"}</definedName>
    <definedName name="ΩΩΩΩ">{"ΦΓ","ΑΣ",FALSE,"ΤΕΧΝΙΚΟ ΠΡΟΓΡΑΜΜΑ 97 (2)"}</definedName>
  </definedNames>
  <calcPr calcId="191029"/>
  <customWorkbookViews>
    <customWorkbookView name="Vasilis - Προσωπική προβολή" guid="{DDFEA09E-5C9E-4DA7-B63E-4B9FDBDBAE41}" mergeInterval="0" personalView="1" maximized="1" xWindow="-8" yWindow="-8" windowWidth="1696" windowHeight="1026" activeSheetId="13"/>
    <customWorkbookView name="user - Προσωπική προβολή" guid="{2DE4A718-D10D-45BE-A692-6F08324EE22A}" mergeInterval="0" personalView="1" maximized="1" xWindow="1" yWindow="1" windowWidth="1360" windowHeight="538" activeSheetId="1"/>
    <customWorkbookView name="ona - Προσωπική προβολή" guid="{872556B0-57C4-45A5-8C4E-72424E156004}" mergeInterval="0" personalView="1" maximized="1" xWindow="-8" yWindow="-8" windowWidth="1456" windowHeight="876" activeSheetId="2"/>
  </customWorkbookViews>
</workbook>
</file>

<file path=xl/calcChain.xml><?xml version="1.0" encoding="utf-8"?>
<calcChain xmlns="http://schemas.openxmlformats.org/spreadsheetml/2006/main">
  <c r="AF154" i="2" l="1"/>
  <c r="AF499" i="2" l="1"/>
  <c r="AF450" i="2"/>
  <c r="J303" i="14" l="1"/>
  <c r="AG576" i="2"/>
  <c r="I290" i="14"/>
  <c r="H290" i="14"/>
  <c r="AF470" i="2"/>
  <c r="J313" i="14"/>
  <c r="AG571" i="2"/>
  <c r="AF567" i="2" l="1"/>
  <c r="AG567" i="2" s="1"/>
  <c r="J330" i="14" s="1"/>
  <c r="AF562" i="2" l="1"/>
  <c r="AG562" i="2" s="1"/>
  <c r="J174" i="14" s="1"/>
  <c r="I166" i="14"/>
  <c r="G174" i="14"/>
  <c r="H174" i="14" s="1"/>
  <c r="K174" i="14" s="1"/>
  <c r="L174" i="14" l="1"/>
  <c r="AF558" i="2"/>
  <c r="AG558" i="2" s="1"/>
  <c r="J334" i="14" s="1"/>
  <c r="AF525" i="2" l="1"/>
  <c r="AF553" i="2" l="1"/>
  <c r="AG553" i="2" s="1"/>
  <c r="J342" i="14" s="1"/>
  <c r="AF421" i="2" l="1"/>
  <c r="AF505" i="2"/>
  <c r="AC450" i="2" l="1"/>
  <c r="AC457" i="2"/>
  <c r="AF548" i="2" l="1"/>
  <c r="AG548" i="2" s="1"/>
  <c r="J302" i="14" s="1"/>
  <c r="AF398" i="2" l="1"/>
  <c r="AF543" i="2" l="1"/>
  <c r="AG543" i="2" s="1"/>
  <c r="J301" i="14" s="1"/>
  <c r="AF539" i="2"/>
  <c r="AG539" i="2" s="1"/>
  <c r="J248" i="14" s="1"/>
  <c r="AG534" i="2" l="1"/>
  <c r="J280" i="14" s="1"/>
  <c r="AF461" i="2" l="1"/>
  <c r="AF530" i="2" l="1"/>
  <c r="AG530" i="2" s="1"/>
  <c r="AF431" i="2" l="1"/>
  <c r="I314" i="14" l="1"/>
  <c r="H314" i="14"/>
  <c r="AG525" i="2" l="1"/>
  <c r="J113" i="14" s="1"/>
  <c r="I111" i="14"/>
  <c r="H111" i="14"/>
  <c r="G112" i="14"/>
  <c r="AF521" i="2" l="1"/>
  <c r="AG521" i="2" s="1"/>
  <c r="J173" i="14" s="1"/>
  <c r="H173" i="14"/>
  <c r="G173" i="14"/>
  <c r="AG517" i="2" l="1"/>
  <c r="J336" i="14" s="1"/>
  <c r="AF508" i="2" l="1"/>
  <c r="J278" i="14" l="1"/>
  <c r="H278" i="14"/>
  <c r="AF359" i="2" l="1"/>
  <c r="AG512" i="2" l="1"/>
  <c r="J300" i="14" s="1"/>
  <c r="AG508" i="2" l="1"/>
  <c r="J343" i="14" s="1"/>
  <c r="AG505" i="2" l="1"/>
  <c r="J299" i="14" s="1"/>
  <c r="AF437" i="2" l="1"/>
  <c r="AG499" i="2" l="1"/>
  <c r="J19" i="14" s="1"/>
  <c r="AF493" i="2" l="1"/>
  <c r="AG493" i="2" s="1"/>
  <c r="J332" i="14" s="1"/>
  <c r="AF364" i="2" l="1"/>
  <c r="L10" i="3" l="1"/>
  <c r="H132" i="14"/>
  <c r="G132" i="14"/>
  <c r="G163" i="14"/>
  <c r="G156" i="14"/>
  <c r="AF457" i="2" l="1"/>
  <c r="AF488" i="2" l="1"/>
  <c r="AG488" i="2" s="1"/>
  <c r="J184" i="14" s="1"/>
  <c r="AF484" i="2" l="1"/>
  <c r="AG484" i="2" s="1"/>
  <c r="J298" i="14" s="1"/>
  <c r="L340" i="14" l="1"/>
  <c r="L341" i="14"/>
  <c r="L342" i="14"/>
  <c r="L343" i="14"/>
  <c r="L344" i="14"/>
  <c r="K322" i="14"/>
  <c r="K323" i="14"/>
  <c r="K324" i="14"/>
  <c r="K325" i="14"/>
  <c r="K326" i="14"/>
  <c r="K327" i="14"/>
  <c r="K330" i="14"/>
  <c r="K331" i="14"/>
  <c r="K332" i="14"/>
  <c r="K333" i="14"/>
  <c r="K334" i="14"/>
  <c r="K335" i="14"/>
  <c r="K337" i="14"/>
  <c r="K338" i="14"/>
  <c r="K339" i="14"/>
  <c r="K340" i="14"/>
  <c r="K341" i="14"/>
  <c r="K343" i="14"/>
  <c r="K344" i="14"/>
  <c r="G341" i="14"/>
  <c r="G342" i="14"/>
  <c r="H342" i="14" s="1"/>
  <c r="K342" i="14" s="1"/>
  <c r="G343" i="14"/>
  <c r="G344" i="14"/>
  <c r="G340" i="14"/>
  <c r="AF481" i="2" l="1"/>
  <c r="AG481" i="2" s="1"/>
  <c r="J297" i="14" s="1"/>
  <c r="AF478" i="2" l="1"/>
  <c r="AG478" i="2" s="1"/>
  <c r="J296" i="14" s="1"/>
  <c r="AG421" i="2" l="1"/>
  <c r="AF474" i="2" l="1"/>
  <c r="AG474" i="2" s="1"/>
  <c r="J295" i="14" s="1"/>
  <c r="AF440" i="2" l="1"/>
  <c r="AG470" i="2" l="1"/>
  <c r="J172" i="14" s="1"/>
  <c r="H172" i="14"/>
  <c r="G172" i="14"/>
  <c r="AC465" i="2" l="1"/>
  <c r="AG465" i="2" s="1"/>
  <c r="J294" i="14" s="1"/>
  <c r="AC461" i="2" l="1"/>
  <c r="AG461" i="2" l="1"/>
  <c r="J293" i="14" s="1"/>
  <c r="AG457" i="2" l="1"/>
  <c r="J230" i="14" s="1"/>
  <c r="AG450" i="2" l="1"/>
  <c r="J282" i="14" s="1"/>
  <c r="AC447" i="2"/>
  <c r="AG447" i="2" s="1"/>
  <c r="J320" i="14" s="1"/>
  <c r="K320" i="14" s="1"/>
  <c r="AC443" i="2" l="1"/>
  <c r="AG443" i="2" s="1"/>
  <c r="J292" i="14" s="1"/>
  <c r="AC326" i="2"/>
  <c r="W326" i="2"/>
  <c r="AG326" i="2" s="1"/>
  <c r="J169" i="14" s="1"/>
  <c r="G23" i="14" l="1"/>
  <c r="G24" i="14"/>
  <c r="G25" i="14"/>
  <c r="G29" i="14"/>
  <c r="G31" i="14"/>
  <c r="G32" i="14"/>
  <c r="G33" i="14"/>
  <c r="G34" i="14"/>
  <c r="F35" i="14"/>
  <c r="G36" i="14"/>
  <c r="G37" i="14"/>
  <c r="G39" i="14"/>
  <c r="G40" i="14"/>
  <c r="G41" i="14"/>
  <c r="G42" i="14"/>
  <c r="G43" i="14"/>
  <c r="G44" i="14"/>
  <c r="G45" i="14"/>
  <c r="G47" i="14"/>
  <c r="F48" i="14"/>
  <c r="F49" i="14"/>
  <c r="G51" i="14"/>
  <c r="F51" i="14" s="1"/>
  <c r="G52" i="14"/>
  <c r="G53" i="14"/>
  <c r="G54" i="14"/>
  <c r="F55" i="14"/>
  <c r="G55" i="14" s="1"/>
  <c r="G57" i="14"/>
  <c r="G60" i="14"/>
  <c r="G61" i="14"/>
  <c r="G62" i="14"/>
  <c r="G63" i="14"/>
  <c r="G64" i="14"/>
  <c r="G67" i="14"/>
  <c r="G69" i="14"/>
  <c r="G72" i="14"/>
  <c r="G74" i="14"/>
  <c r="G75" i="14"/>
  <c r="G76" i="14"/>
  <c r="F78" i="14"/>
  <c r="G79" i="14"/>
  <c r="G80" i="14"/>
  <c r="F81" i="14"/>
  <c r="G81" i="14" s="1"/>
  <c r="G83" i="14"/>
  <c r="G84" i="14"/>
  <c r="G86" i="14"/>
  <c r="G87" i="14"/>
  <c r="G88" i="14"/>
  <c r="G89" i="14"/>
  <c r="G90" i="14"/>
  <c r="G91" i="14"/>
  <c r="G92" i="14"/>
  <c r="G339" i="14"/>
  <c r="L339" i="14"/>
  <c r="G338" i="14"/>
  <c r="L338" i="14"/>
  <c r="G337" i="14"/>
  <c r="L337" i="14"/>
  <c r="G336" i="14"/>
  <c r="H336" i="14" s="1"/>
  <c r="K336" i="14" s="1"/>
  <c r="L336" i="14"/>
  <c r="G335" i="14"/>
  <c r="L335" i="14"/>
  <c r="G334" i="14"/>
  <c r="L334" i="14"/>
  <c r="G333" i="14"/>
  <c r="L333" i="14"/>
  <c r="G332" i="14"/>
  <c r="L332" i="14"/>
  <c r="G331" i="14"/>
  <c r="L331" i="14"/>
  <c r="G330" i="14"/>
  <c r="L330" i="14"/>
  <c r="G35" i="14" l="1"/>
  <c r="F46" i="14"/>
  <c r="G46" i="14"/>
  <c r="AC440" i="2"/>
  <c r="AC437" i="2"/>
  <c r="AG437" i="2" s="1"/>
  <c r="AG440" i="2" l="1"/>
  <c r="J291" i="14" s="1"/>
  <c r="J290" i="14" s="1"/>
  <c r="AC398" i="2"/>
  <c r="L173" i="14" l="1"/>
  <c r="K173" i="14"/>
  <c r="AC243" i="2"/>
  <c r="K172" i="14" l="1"/>
  <c r="L172" i="14"/>
  <c r="AC359" i="2"/>
  <c r="AC154" i="2" l="1"/>
  <c r="AC431" i="2" l="1"/>
  <c r="AG431" i="2" s="1"/>
  <c r="J162" i="14" s="1"/>
  <c r="J279" i="14"/>
  <c r="AC130" i="2"/>
  <c r="AG426" i="2" l="1"/>
  <c r="J315" i="14" s="1"/>
  <c r="AG425" i="2"/>
  <c r="J316" i="14" s="1"/>
  <c r="J314" i="14" l="1"/>
  <c r="G329" i="14"/>
  <c r="H329" i="14" s="1"/>
  <c r="K329" i="14" s="1"/>
  <c r="L329" i="14"/>
  <c r="G328" i="14"/>
  <c r="L328" i="14"/>
  <c r="G327" i="14"/>
  <c r="L327" i="14"/>
  <c r="G326" i="14"/>
  <c r="L326" i="14"/>
  <c r="G325" i="14"/>
  <c r="L325" i="14"/>
  <c r="J273" i="14" l="1"/>
  <c r="AG414" i="2" l="1"/>
  <c r="AC250" i="2" l="1"/>
  <c r="K321" i="14" l="1"/>
  <c r="T302" i="2" l="1"/>
  <c r="W354" i="2"/>
  <c r="Z384" i="2"/>
  <c r="Z381" i="2"/>
  <c r="W293" i="2" l="1"/>
  <c r="T293" i="2"/>
  <c r="W250" i="2"/>
  <c r="T250" i="2"/>
  <c r="Q250" i="2"/>
  <c r="Z250" i="2"/>
  <c r="Q243" i="2"/>
  <c r="Z243" i="2"/>
  <c r="W243" i="2"/>
  <c r="AG250" i="2" l="1"/>
  <c r="J112" i="14" s="1"/>
  <c r="J111" i="14" s="1"/>
  <c r="H35" i="14"/>
  <c r="H43" i="14"/>
  <c r="H46" i="14"/>
  <c r="H55" i="14"/>
  <c r="H81" i="14"/>
  <c r="H102" i="14"/>
  <c r="H106" i="14"/>
  <c r="H138" i="14"/>
  <c r="H169" i="14"/>
  <c r="H171" i="14"/>
  <c r="H187" i="14"/>
  <c r="AC404" i="2"/>
  <c r="AC370" i="2" l="1"/>
  <c r="AC409" i="2" l="1"/>
  <c r="AG409" i="2" s="1"/>
  <c r="J18" i="14" s="1"/>
  <c r="G324" i="14" l="1"/>
  <c r="L324" i="14"/>
  <c r="AC279" i="2" l="1"/>
  <c r="Z401" i="2" l="1"/>
  <c r="AC401" i="2"/>
  <c r="Z394" i="2"/>
  <c r="Z398" i="2"/>
  <c r="AG398" i="2" s="1"/>
  <c r="AG401" i="2" l="1"/>
  <c r="J171" i="14" s="1"/>
  <c r="AC350" i="2"/>
  <c r="AC246" i="2" l="1"/>
  <c r="Z246" i="2" l="1"/>
  <c r="AC309" i="2" l="1"/>
  <c r="G323" i="14" l="1"/>
  <c r="L323" i="14"/>
  <c r="G322" i="14"/>
  <c r="L322" i="14"/>
  <c r="Z404" i="2" l="1"/>
  <c r="AG404" i="2" l="1"/>
  <c r="J256" i="14" s="1"/>
  <c r="L171" i="14"/>
  <c r="G321" i="14" l="1"/>
  <c r="L321" i="14"/>
  <c r="G320" i="14"/>
  <c r="L320" i="14"/>
  <c r="G221" i="14"/>
  <c r="G220" i="14"/>
  <c r="G187" i="14"/>
  <c r="Z374" i="2" l="1"/>
  <c r="Z287" i="2" l="1"/>
  <c r="Z359" i="2" l="1"/>
  <c r="W231" i="2" l="1"/>
  <c r="Z61" i="2" l="1"/>
  <c r="Z60" i="2" s="1"/>
  <c r="G319" i="14" l="1"/>
  <c r="G318" i="14"/>
  <c r="G314" i="14"/>
  <c r="G313" i="14"/>
  <c r="L312" i="14"/>
  <c r="L313" i="14"/>
  <c r="L314" i="14"/>
  <c r="L318" i="14"/>
  <c r="L319" i="14"/>
  <c r="K319" i="14"/>
  <c r="K312" i="14"/>
  <c r="K313" i="14"/>
  <c r="K314" i="14"/>
  <c r="K318" i="14"/>
  <c r="G312" i="14"/>
  <c r="J235" i="14" l="1"/>
  <c r="K235" i="14" l="1"/>
  <c r="F169" i="14" l="1"/>
  <c r="AG394" i="2"/>
  <c r="J241" i="14" s="1"/>
  <c r="Z390" i="2" l="1"/>
  <c r="AG390" i="2" s="1"/>
  <c r="J306" i="14" s="1"/>
  <c r="W297" i="2" l="1"/>
  <c r="Z387" i="2" l="1"/>
  <c r="AG387" i="2" s="1"/>
  <c r="J85" i="14" s="1"/>
  <c r="Z279" i="2" l="1"/>
  <c r="Z316" i="2" l="1"/>
  <c r="AG384" i="2" l="1"/>
  <c r="J237" i="14" s="1"/>
  <c r="AG381" i="2" l="1"/>
  <c r="J231" i="14" s="1"/>
  <c r="Z370" i="2"/>
  <c r="AG370" i="2" s="1"/>
  <c r="Z154" i="2" l="1"/>
  <c r="H10" i="14" l="1"/>
  <c r="W338" i="2" l="1"/>
  <c r="Z338" i="2"/>
  <c r="AG338" i="2" l="1"/>
  <c r="Z309" i="2" l="1"/>
  <c r="AG374" i="2" l="1"/>
  <c r="J251" i="14" l="1"/>
  <c r="Z130" i="2"/>
  <c r="J274" i="14" l="1"/>
  <c r="Z350" i="2"/>
  <c r="L311" i="14" l="1"/>
  <c r="G311" i="14"/>
  <c r="L310" i="14"/>
  <c r="G310" i="14"/>
  <c r="L309" i="14"/>
  <c r="G309" i="14"/>
  <c r="Z265" i="2"/>
  <c r="K311" i="14" l="1"/>
  <c r="K309" i="14"/>
  <c r="K310" i="14"/>
  <c r="G199" i="14"/>
  <c r="G198" i="14"/>
  <c r="Z81" i="2" l="1"/>
  <c r="AG369" i="2" l="1"/>
  <c r="J308" i="14" s="1"/>
  <c r="Z364" i="2"/>
  <c r="AG364" i="2" l="1"/>
  <c r="J276" i="14" s="1"/>
  <c r="Z293" i="2"/>
  <c r="K308" i="14" l="1"/>
  <c r="G308" i="14"/>
  <c r="L308" i="14"/>
  <c r="K290" i="14"/>
  <c r="K304" i="14"/>
  <c r="K305" i="14"/>
  <c r="K306" i="14"/>
  <c r="K307" i="14"/>
  <c r="G307" i="14"/>
  <c r="L307" i="14"/>
  <c r="G306" i="14"/>
  <c r="L306" i="14"/>
  <c r="G305" i="14"/>
  <c r="L305" i="14"/>
  <c r="G304" i="14"/>
  <c r="L304" i="14"/>
  <c r="G290" i="14"/>
  <c r="L290" i="14"/>
  <c r="K289" i="14" l="1"/>
  <c r="G289" i="14"/>
  <c r="L289" i="14"/>
  <c r="G288" i="14"/>
  <c r="L288" i="14"/>
  <c r="K287" i="14"/>
  <c r="K288" i="14"/>
  <c r="G287" i="14"/>
  <c r="L287" i="14"/>
  <c r="K286" i="14"/>
  <c r="G286" i="14"/>
  <c r="L286" i="14"/>
  <c r="K285" i="14"/>
  <c r="G285" i="14"/>
  <c r="L285" i="14"/>
  <c r="K284" i="14"/>
  <c r="G284" i="14"/>
  <c r="L284" i="14"/>
  <c r="W279" i="2" l="1"/>
  <c r="K171" i="14" l="1"/>
  <c r="K283" i="14"/>
  <c r="H29" i="14"/>
  <c r="I30" i="14"/>
  <c r="I16" i="14" s="1"/>
  <c r="I35" i="14"/>
  <c r="I46" i="14"/>
  <c r="H52" i="14"/>
  <c r="I81" i="14"/>
  <c r="G93" i="14"/>
  <c r="G94" i="14"/>
  <c r="G95" i="14"/>
  <c r="G96" i="14"/>
  <c r="G97" i="14"/>
  <c r="G98" i="14"/>
  <c r="G99" i="14"/>
  <c r="G100" i="14"/>
  <c r="G101" i="14"/>
  <c r="G102" i="14"/>
  <c r="G104" i="14"/>
  <c r="G105" i="14"/>
  <c r="F106" i="14"/>
  <c r="G106" i="14" s="1"/>
  <c r="I106" i="14"/>
  <c r="G109" i="14"/>
  <c r="G110" i="14"/>
  <c r="G111" i="14"/>
  <c r="G114" i="14"/>
  <c r="G115" i="14"/>
  <c r="G116" i="14"/>
  <c r="G117" i="14"/>
  <c r="G118" i="14"/>
  <c r="G119" i="14"/>
  <c r="G120" i="14"/>
  <c r="G121" i="14"/>
  <c r="G122" i="14"/>
  <c r="G123" i="14"/>
  <c r="G124" i="14"/>
  <c r="G125" i="14"/>
  <c r="G126" i="14"/>
  <c r="G127" i="14"/>
  <c r="G128" i="14"/>
  <c r="G129" i="14"/>
  <c r="G130" i="14"/>
  <c r="G131" i="14"/>
  <c r="G136" i="14"/>
  <c r="G137" i="14"/>
  <c r="I138" i="14"/>
  <c r="G140" i="14"/>
  <c r="G141" i="14"/>
  <c r="G142" i="14"/>
  <c r="F144" i="14"/>
  <c r="G144" i="14" s="1"/>
  <c r="G146" i="14"/>
  <c r="H146" i="14" s="1"/>
  <c r="G147" i="14"/>
  <c r="H147" i="14" s="1"/>
  <c r="G148" i="14"/>
  <c r="H148" i="14" s="1"/>
  <c r="G150" i="14"/>
  <c r="G154" i="14"/>
  <c r="G155" i="14"/>
  <c r="G157" i="14"/>
  <c r="G158" i="14"/>
  <c r="G159" i="14"/>
  <c r="G164" i="14"/>
  <c r="H164" i="14" s="1"/>
  <c r="G165" i="14"/>
  <c r="G167" i="14"/>
  <c r="H167" i="14" s="1"/>
  <c r="G170" i="14"/>
  <c r="H170" i="14" s="1"/>
  <c r="G176" i="14"/>
  <c r="G189" i="14"/>
  <c r="G191" i="14"/>
  <c r="G195" i="14"/>
  <c r="G197" i="14"/>
  <c r="G201" i="14"/>
  <c r="G204" i="14"/>
  <c r="G205" i="14"/>
  <c r="G206" i="14"/>
  <c r="G207" i="14"/>
  <c r="H207" i="14" s="1"/>
  <c r="G209" i="14"/>
  <c r="G210" i="14"/>
  <c r="G211" i="14"/>
  <c r="G212" i="14"/>
  <c r="G213" i="14"/>
  <c r="G214" i="14"/>
  <c r="G215" i="14"/>
  <c r="G216" i="14"/>
  <c r="G217" i="14"/>
  <c r="H217" i="14" s="1"/>
  <c r="G218" i="14"/>
  <c r="G219" i="14"/>
  <c r="G223" i="14"/>
  <c r="G224" i="14"/>
  <c r="J225" i="14"/>
  <c r="G226" i="14"/>
  <c r="G227" i="14"/>
  <c r="G228" i="14"/>
  <c r="G229" i="14"/>
  <c r="H229" i="14" s="1"/>
  <c r="G230" i="14"/>
  <c r="G231" i="14"/>
  <c r="G232" i="14"/>
  <c r="G233" i="14"/>
  <c r="H233" i="14"/>
  <c r="I233" i="14"/>
  <c r="G236" i="14"/>
  <c r="G237" i="14"/>
  <c r="G238" i="14"/>
  <c r="G240" i="14"/>
  <c r="G241" i="14"/>
  <c r="G242" i="14"/>
  <c r="G243" i="14"/>
  <c r="G244" i="14"/>
  <c r="G245" i="14"/>
  <c r="G246" i="14"/>
  <c r="G247" i="14"/>
  <c r="G248" i="14"/>
  <c r="G249" i="14"/>
  <c r="G250" i="14"/>
  <c r="G251" i="14"/>
  <c r="G283" i="14"/>
  <c r="L283" i="14"/>
  <c r="H166" i="14" l="1"/>
  <c r="J167" i="14"/>
  <c r="K282" i="14"/>
  <c r="G282" i="14"/>
  <c r="L282" i="14"/>
  <c r="K281" i="14"/>
  <c r="G281" i="14"/>
  <c r="L281" i="14"/>
  <c r="K280" i="14"/>
  <c r="G280" i="14"/>
  <c r="L280" i="14"/>
  <c r="K279" i="14"/>
  <c r="G279" i="14"/>
  <c r="L279" i="14"/>
  <c r="K278" i="14"/>
  <c r="G278" i="14"/>
  <c r="L278" i="14"/>
  <c r="K277" i="14"/>
  <c r="G277" i="14"/>
  <c r="L277" i="14"/>
  <c r="K275" i="14"/>
  <c r="K276" i="14"/>
  <c r="G276" i="14"/>
  <c r="L276" i="14"/>
  <c r="L113" i="14" l="1"/>
  <c r="K113" i="14"/>
  <c r="G275" i="14"/>
  <c r="L275" i="14"/>
  <c r="K274" i="14"/>
  <c r="G274" i="14"/>
  <c r="L274" i="14"/>
  <c r="T290" i="2"/>
  <c r="L112" i="14" l="1"/>
  <c r="K112" i="14"/>
  <c r="T215" i="2"/>
  <c r="Q254" i="2"/>
  <c r="T222" i="2"/>
  <c r="T231" i="2"/>
  <c r="K273" i="14" l="1"/>
  <c r="G273" i="14"/>
  <c r="L273" i="14"/>
  <c r="W316" i="2" l="1"/>
  <c r="AG316" i="2" s="1"/>
  <c r="L272" i="14" l="1"/>
  <c r="K272" i="14"/>
  <c r="G272" i="14"/>
  <c r="W359" i="2" l="1"/>
  <c r="AG359" i="2" s="1"/>
  <c r="J232" i="14" l="1"/>
  <c r="AG358" i="2"/>
  <c r="J183" i="14" s="1"/>
  <c r="W343" i="2" l="1"/>
  <c r="W60" i="2" l="1"/>
  <c r="AG357" i="2" l="1"/>
  <c r="J246" i="14" s="1"/>
  <c r="W287" i="2" l="1"/>
  <c r="W124" i="2" l="1"/>
  <c r="W70" i="2"/>
  <c r="W222" i="2" l="1"/>
  <c r="W246" i="2" l="1"/>
  <c r="AG354" i="2" l="1"/>
  <c r="J242" i="14" s="1"/>
  <c r="W302" i="2"/>
  <c r="AG293" i="2" l="1"/>
  <c r="Q222" i="2"/>
  <c r="AG331" i="2" l="1"/>
  <c r="J23" i="14" s="1"/>
  <c r="W350" i="2" l="1"/>
  <c r="AG350" i="2" s="1"/>
  <c r="J257" i="14" l="1"/>
  <c r="Q201" i="2"/>
  <c r="T279" i="2"/>
  <c r="AG279" i="2" s="1"/>
  <c r="J163" i="14" s="1"/>
  <c r="D17" i="2" l="1"/>
  <c r="Q17" i="2"/>
  <c r="I17" i="2"/>
  <c r="Q189" i="2"/>
  <c r="M130" i="2"/>
  <c r="Q130" i="2"/>
  <c r="Q124" i="2"/>
  <c r="W346" i="2" l="1"/>
  <c r="AG346" i="2" s="1"/>
  <c r="J203" i="14" s="1"/>
  <c r="AG343" i="2"/>
  <c r="K271" i="14" l="1"/>
  <c r="G271" i="14"/>
  <c r="L271" i="14"/>
  <c r="J216" i="14" l="1"/>
  <c r="A338" i="2"/>
  <c r="W225" i="2"/>
  <c r="W334" i="2" l="1"/>
  <c r="AG334" i="2" s="1"/>
  <c r="J186" i="14" s="1"/>
  <c r="AG333" i="2" l="1"/>
  <c r="J170" i="14" s="1"/>
  <c r="J166" i="14" s="1"/>
  <c r="AG330" i="2" l="1"/>
  <c r="J22" i="14" s="1"/>
  <c r="K216" i="14" l="1"/>
  <c r="T297" i="2"/>
  <c r="AG297" i="2" s="1"/>
  <c r="J234" i="14" s="1"/>
  <c r="J233" i="14" l="1"/>
  <c r="K234" i="14"/>
  <c r="W322" i="2"/>
  <c r="AG322" i="2" s="1"/>
  <c r="J245" i="14" s="1"/>
  <c r="W265" i="2" l="1"/>
  <c r="J220" i="14" l="1"/>
  <c r="W309" i="2"/>
  <c r="AG309" i="2" s="1"/>
  <c r="J195" i="14" s="1"/>
  <c r="G135" i="14" l="1"/>
  <c r="F135" i="14" s="1"/>
  <c r="AG306" i="2"/>
  <c r="J24" i="14" s="1"/>
  <c r="AG305" i="2"/>
  <c r="J199" i="14" s="1"/>
  <c r="W263" i="2"/>
  <c r="G134" i="14" l="1"/>
  <c r="F134" i="14" s="1"/>
  <c r="G133" i="14" l="1"/>
  <c r="AG302" i="2"/>
  <c r="J239" i="14" s="1"/>
  <c r="F133" i="14" l="1"/>
  <c r="F16" i="14" s="1"/>
  <c r="T295" i="2"/>
  <c r="AG295" i="2" s="1"/>
  <c r="J229" i="14" s="1"/>
  <c r="AG290" i="2" l="1"/>
  <c r="J223" i="14" s="1"/>
  <c r="Q235" i="2" l="1"/>
  <c r="Q240" i="2"/>
  <c r="M35" i="2"/>
  <c r="Q256" i="2"/>
  <c r="T70" i="2" l="1"/>
  <c r="T287" i="2" l="1"/>
  <c r="AG287" i="2" s="1"/>
  <c r="J254" i="14" l="1"/>
  <c r="T281" i="2"/>
  <c r="AG281" i="2" s="1"/>
  <c r="AG273" i="2" l="1"/>
  <c r="T193" i="2" l="1"/>
  <c r="T269" i="2" l="1"/>
  <c r="AG269" i="2" s="1"/>
  <c r="J25" i="14" s="1"/>
  <c r="I21" i="15" l="1"/>
  <c r="K21" i="15" s="1"/>
  <c r="T265" i="2" l="1"/>
  <c r="AG265" i="2" s="1"/>
  <c r="J143" i="14" s="1"/>
  <c r="T263" i="2" l="1"/>
  <c r="AG263" i="2" l="1"/>
  <c r="J221" i="14" s="1"/>
  <c r="T10" i="2"/>
  <c r="T130" i="2" l="1"/>
  <c r="AG130" i="2" s="1"/>
  <c r="J107" i="14" s="1"/>
  <c r="AG262" i="2" l="1"/>
  <c r="J228" i="14" s="1"/>
  <c r="AG261" i="2" l="1"/>
  <c r="J227" i="14" s="1"/>
  <c r="F22" i="15" l="1"/>
  <c r="L266" i="14" l="1"/>
  <c r="L267" i="14"/>
  <c r="L268" i="14"/>
  <c r="L269" i="14"/>
  <c r="L270" i="14"/>
  <c r="K266" i="14"/>
  <c r="K267" i="14"/>
  <c r="K268" i="14"/>
  <c r="K269" i="14"/>
  <c r="K270" i="14"/>
  <c r="G267" i="14"/>
  <c r="G268" i="14"/>
  <c r="G269" i="14"/>
  <c r="G270" i="14"/>
  <c r="G266" i="14"/>
  <c r="T124" i="2" l="1"/>
  <c r="T195" i="2" l="1"/>
  <c r="T178" i="2" l="1"/>
  <c r="Q184" i="2" l="1"/>
  <c r="M83" i="2" l="1"/>
  <c r="T256" i="2" l="1"/>
  <c r="T184" i="2" l="1"/>
  <c r="T240" i="2"/>
  <c r="T243" i="2" l="1"/>
  <c r="AG243" i="2" s="1"/>
  <c r="J128" i="14" s="1"/>
  <c r="T254" i="2" l="1"/>
  <c r="AG260" i="2" l="1"/>
  <c r="J142" i="14" s="1"/>
  <c r="AG259" i="2"/>
  <c r="J141" i="14" s="1"/>
  <c r="T225" i="2" l="1"/>
  <c r="Q246" i="2" l="1"/>
  <c r="T81" i="2"/>
  <c r="T246" i="2" l="1"/>
  <c r="AG246" i="2" s="1"/>
  <c r="J177" i="14" s="1"/>
  <c r="AG258" i="2" l="1"/>
  <c r="J189" i="14" s="1"/>
  <c r="K169" i="14" l="1"/>
  <c r="L259" i="14"/>
  <c r="L260" i="14"/>
  <c r="L261" i="14"/>
  <c r="L262" i="14"/>
  <c r="L263" i="14"/>
  <c r="L264" i="14"/>
  <c r="L265" i="14"/>
  <c r="K259" i="14"/>
  <c r="K260" i="14"/>
  <c r="K261" i="14"/>
  <c r="K262" i="14"/>
  <c r="K263" i="14"/>
  <c r="K264" i="14"/>
  <c r="K265" i="14"/>
  <c r="G261" i="14"/>
  <c r="G262" i="14"/>
  <c r="G263" i="14"/>
  <c r="G264" i="14"/>
  <c r="G265" i="14"/>
  <c r="G259" i="14"/>
  <c r="K168" i="14" l="1"/>
  <c r="D10" i="10"/>
  <c r="D9" i="10"/>
  <c r="AG256" i="2" l="1"/>
  <c r="J122" i="14" s="1"/>
  <c r="AG254" i="2" l="1"/>
  <c r="J148" i="14" s="1"/>
  <c r="K170" i="14" l="1"/>
  <c r="L170" i="14"/>
  <c r="L169" i="14" l="1"/>
  <c r="L168" i="14" l="1"/>
  <c r="Q101" i="2" l="1"/>
  <c r="K167" i="14" l="1"/>
  <c r="K166" i="14" l="1"/>
  <c r="L167" i="14"/>
  <c r="Q178" i="2"/>
  <c r="AG178" i="2" s="1"/>
  <c r="J120" i="14" s="1"/>
  <c r="AG240" i="2" l="1"/>
  <c r="J155" i="14" s="1"/>
  <c r="L256" i="14" l="1"/>
  <c r="L257" i="14"/>
  <c r="L258" i="14"/>
  <c r="K256" i="14"/>
  <c r="K257" i="14"/>
  <c r="K258" i="14"/>
  <c r="G257" i="14"/>
  <c r="G258" i="14"/>
  <c r="G256" i="14"/>
  <c r="Q238" i="2" l="1"/>
  <c r="AG238" i="2" s="1"/>
  <c r="J158" i="14" s="1"/>
  <c r="A238" i="2"/>
  <c r="AG235" i="2" l="1"/>
  <c r="J224" i="14" s="1"/>
  <c r="AG234" i="2" l="1"/>
  <c r="J135" i="14" s="1"/>
  <c r="Q159" i="2" l="1"/>
  <c r="Q206" i="2" l="1"/>
  <c r="Q231" i="2" l="1"/>
  <c r="AG231" i="2" s="1"/>
  <c r="J146" i="14" s="1"/>
  <c r="J106" i="2" l="1"/>
  <c r="Q225" i="2"/>
  <c r="AG225" i="2" s="1"/>
  <c r="J187" i="14" s="1"/>
  <c r="AG222" i="2" l="1"/>
  <c r="J147" i="14" s="1"/>
  <c r="Q218" i="2" l="1"/>
  <c r="J198" i="14" s="1"/>
  <c r="AG218" i="2" l="1"/>
  <c r="Q107" i="2"/>
  <c r="M116" i="2" l="1"/>
  <c r="L226" i="14" l="1"/>
  <c r="L227" i="14"/>
  <c r="L228" i="14"/>
  <c r="L229" i="14"/>
  <c r="L230" i="14"/>
  <c r="L231" i="14"/>
  <c r="L232" i="14"/>
  <c r="L233" i="14"/>
  <c r="L236" i="14"/>
  <c r="L237" i="14"/>
  <c r="L238" i="14"/>
  <c r="L239" i="14"/>
  <c r="L240" i="14"/>
  <c r="L241" i="14"/>
  <c r="L242" i="14"/>
  <c r="L243" i="14"/>
  <c r="L244" i="14"/>
  <c r="L245" i="14"/>
  <c r="L246" i="14"/>
  <c r="L247" i="14"/>
  <c r="L248" i="14"/>
  <c r="L249" i="14"/>
  <c r="L250" i="14"/>
  <c r="L251" i="14"/>
  <c r="L252" i="14"/>
  <c r="L253" i="14"/>
  <c r="L254" i="14"/>
  <c r="L255" i="14"/>
  <c r="K226" i="14"/>
  <c r="K227" i="14"/>
  <c r="K228" i="14"/>
  <c r="K230" i="14"/>
  <c r="K231" i="14"/>
  <c r="K232" i="14"/>
  <c r="K233" i="14"/>
  <c r="K236" i="14"/>
  <c r="K237" i="14"/>
  <c r="K238" i="14"/>
  <c r="K239" i="14"/>
  <c r="K240" i="14"/>
  <c r="K241" i="14"/>
  <c r="K242" i="14"/>
  <c r="K243" i="14"/>
  <c r="K244" i="14"/>
  <c r="K245" i="14"/>
  <c r="K246" i="14"/>
  <c r="K247" i="14"/>
  <c r="K248" i="14"/>
  <c r="K249" i="14"/>
  <c r="K250" i="14"/>
  <c r="K251" i="14"/>
  <c r="K252" i="14"/>
  <c r="K253" i="14"/>
  <c r="K254" i="14"/>
  <c r="K255" i="14"/>
  <c r="K229" i="14"/>
  <c r="G252" i="14"/>
  <c r="G16" i="14" s="1"/>
  <c r="G253" i="14"/>
  <c r="G254" i="14"/>
  <c r="G255" i="14"/>
  <c r="I17" i="15" l="1"/>
  <c r="Q145" i="2" l="1"/>
  <c r="K143" i="14" l="1"/>
  <c r="K16" i="15"/>
  <c r="K13" i="15"/>
  <c r="K8" i="15"/>
  <c r="J14" i="15"/>
  <c r="J7" i="15"/>
  <c r="J12" i="15"/>
  <c r="K20" i="15"/>
  <c r="J19" i="15"/>
  <c r="K142" i="14" l="1"/>
  <c r="J22" i="15"/>
  <c r="J26" i="15"/>
  <c r="J28" i="15"/>
  <c r="K141" i="14" l="1"/>
  <c r="J29" i="15"/>
  <c r="L17" i="15"/>
  <c r="L22" i="15" s="1"/>
  <c r="G17" i="15"/>
  <c r="Q193" i="2"/>
  <c r="AG193" i="2" s="1"/>
  <c r="J175" i="14" s="1"/>
  <c r="L143" i="14" l="1"/>
  <c r="H17" i="15"/>
  <c r="K17" i="15" s="1"/>
  <c r="G22" i="15"/>
  <c r="Q116" i="2"/>
  <c r="Q215" i="2" l="1"/>
  <c r="AG215" i="2" s="1"/>
  <c r="J164" i="14" s="1"/>
  <c r="Q133" i="2" l="1"/>
  <c r="Q213" i="2"/>
  <c r="AG213" i="2" s="1"/>
  <c r="J150" i="14" s="1"/>
  <c r="Q211" i="2" l="1"/>
  <c r="AG211" i="2" s="1"/>
  <c r="J197" i="14" s="1"/>
  <c r="AG206" i="2" l="1"/>
  <c r="J165" i="14" s="1"/>
  <c r="AG201" i="2" l="1"/>
  <c r="J190" i="14" s="1"/>
  <c r="Q52" i="2" l="1"/>
  <c r="I99" i="2" l="1"/>
  <c r="Q200" i="2" l="1"/>
  <c r="Q199" i="2" l="1"/>
  <c r="AG199" i="2" s="1"/>
  <c r="J178" i="14" s="1"/>
  <c r="Q165" i="2"/>
  <c r="I15" i="15" l="1"/>
  <c r="K15" i="15" s="1"/>
  <c r="Q197" i="2"/>
  <c r="AG197" i="2" s="1"/>
  <c r="J201" i="14" s="1"/>
  <c r="Q10" i="2" l="1"/>
  <c r="Q195" i="2" l="1"/>
  <c r="AG195" i="2" l="1"/>
  <c r="J202" i="14" s="1"/>
  <c r="Q83" i="2"/>
  <c r="Q127" i="2"/>
  <c r="Q81" i="2" l="1"/>
  <c r="Q147" i="2" l="1"/>
  <c r="Q191" i="2" l="1"/>
  <c r="AG191" i="2" s="1"/>
  <c r="J219" i="14" s="1"/>
  <c r="K225" i="14" l="1"/>
  <c r="L225" i="14"/>
  <c r="AG189" i="2" l="1"/>
  <c r="J64" i="14" s="1"/>
  <c r="M133" i="2" l="1"/>
  <c r="M141" i="2" l="1"/>
  <c r="Q35" i="2"/>
  <c r="K150" i="14" l="1"/>
  <c r="I8" i="2"/>
  <c r="M127" i="2" l="1"/>
  <c r="AG184" i="2" l="1"/>
  <c r="J130" i="14" s="1"/>
  <c r="Q94" i="2"/>
  <c r="L142" i="14" l="1"/>
  <c r="L141" i="14" l="1"/>
  <c r="M174" i="2"/>
  <c r="M163" i="2" l="1"/>
  <c r="M161" i="2"/>
  <c r="M176" i="2" l="1"/>
  <c r="AG176" i="2" s="1"/>
  <c r="J104" i="14" s="1"/>
  <c r="AG174" i="2" l="1"/>
  <c r="J126" i="14" s="1"/>
  <c r="M165" i="2" l="1"/>
  <c r="AG165" i="2" s="1"/>
  <c r="J115" i="14" s="1"/>
  <c r="M109" i="2"/>
  <c r="AG163" i="2" l="1"/>
  <c r="J134" i="14" s="1"/>
  <c r="AG161" i="2" l="1"/>
  <c r="J191" i="14" s="1"/>
  <c r="K32" i="14" l="1"/>
  <c r="M154" i="2"/>
  <c r="AG154" i="2" s="1"/>
  <c r="J204" i="14" s="1"/>
  <c r="M159" i="2"/>
  <c r="AG159" i="2" s="1"/>
  <c r="J82" i="14" s="1"/>
  <c r="J81" i="14" s="1"/>
  <c r="M8" i="2" l="1"/>
  <c r="N10" i="9" l="1"/>
  <c r="N12" i="9" s="1"/>
  <c r="M152" i="2" l="1"/>
  <c r="AG152" i="2" s="1"/>
  <c r="J140" i="14" s="1"/>
  <c r="M150" i="2" l="1"/>
  <c r="AG150" i="2" s="1"/>
  <c r="J125" i="14" s="1"/>
  <c r="M147" i="2" l="1"/>
  <c r="AG147" i="2" s="1"/>
  <c r="J127" i="14" s="1"/>
  <c r="M145" i="2" l="1"/>
  <c r="AG145" i="2" s="1"/>
  <c r="J149" i="14" s="1"/>
  <c r="AG141" i="2" l="1"/>
  <c r="J161" i="14" s="1"/>
  <c r="M118" i="2" l="1"/>
  <c r="AG118" i="2" s="1"/>
  <c r="J131" i="14" s="1"/>
  <c r="AG140" i="2" l="1"/>
  <c r="J139" i="14" s="1"/>
  <c r="J138" i="14" s="1"/>
  <c r="K140" i="14" l="1"/>
  <c r="K139" i="14" l="1"/>
  <c r="K138" i="14" s="1"/>
  <c r="I96" i="2"/>
  <c r="I101" i="2"/>
  <c r="M138" i="2" l="1"/>
  <c r="AG138" i="2" s="1"/>
  <c r="J114" i="14" s="1"/>
  <c r="M136" i="2" l="1"/>
  <c r="AG136" i="2" s="1"/>
  <c r="J157" i="14" s="1"/>
  <c r="AG133" i="2" l="1"/>
  <c r="J108" i="14" s="1"/>
  <c r="AG127" i="2" l="1"/>
  <c r="J123" i="14" s="1"/>
  <c r="M124" i="2" l="1"/>
  <c r="AG124" i="2" s="1"/>
  <c r="J133" i="14" s="1"/>
  <c r="J132" i="14" s="1"/>
  <c r="K134" i="14" l="1"/>
  <c r="K135" i="14"/>
  <c r="I14" i="15" l="1"/>
  <c r="K14" i="15" s="1"/>
  <c r="K133" i="14"/>
  <c r="K132" i="14" s="1"/>
  <c r="M94" i="2"/>
  <c r="I87" i="2"/>
  <c r="M87" i="2"/>
  <c r="AG87" i="2" l="1"/>
  <c r="J17" i="14" s="1"/>
  <c r="M52" i="2" l="1"/>
  <c r="I91" i="2"/>
  <c r="M91" i="2"/>
  <c r="L221" i="14" l="1"/>
  <c r="L222" i="14"/>
  <c r="L223" i="14"/>
  <c r="L224" i="14"/>
  <c r="L220" i="14"/>
  <c r="K221" i="14"/>
  <c r="K222" i="14"/>
  <c r="K223" i="14"/>
  <c r="K224" i="14"/>
  <c r="K220" i="14"/>
  <c r="M122" i="2" l="1"/>
  <c r="AG122" i="2" s="1"/>
  <c r="J176" i="14" s="1"/>
  <c r="M89" i="2" l="1"/>
  <c r="M39" i="2" l="1"/>
  <c r="M120" i="2" l="1"/>
  <c r="AG120" i="2" s="1"/>
  <c r="J105" i="14" s="1"/>
  <c r="M96" i="2"/>
  <c r="M99" i="2"/>
  <c r="K55" i="14" l="1"/>
  <c r="K122" i="14"/>
  <c r="K123" i="14"/>
  <c r="K125" i="14"/>
  <c r="K126" i="14"/>
  <c r="K127" i="14"/>
  <c r="K128" i="14"/>
  <c r="K129" i="14"/>
  <c r="K130" i="14"/>
  <c r="K131" i="14"/>
  <c r="K136" i="14"/>
  <c r="K137" i="14"/>
  <c r="K145" i="14"/>
  <c r="K146" i="14"/>
  <c r="K147" i="14"/>
  <c r="K148" i="14"/>
  <c r="K149" i="14"/>
  <c r="L149" i="14"/>
  <c r="L150" i="14"/>
  <c r="K151" i="14"/>
  <c r="L151" i="14"/>
  <c r="K152" i="14"/>
  <c r="L152" i="14"/>
  <c r="K153" i="14"/>
  <c r="L153" i="14"/>
  <c r="K154" i="14"/>
  <c r="L154" i="14"/>
  <c r="K155" i="14"/>
  <c r="L155" i="14"/>
  <c r="K156" i="14"/>
  <c r="L156" i="14"/>
  <c r="K157" i="14"/>
  <c r="L157" i="14"/>
  <c r="K158" i="14"/>
  <c r="L158" i="14"/>
  <c r="K160" i="14"/>
  <c r="L160" i="14"/>
  <c r="K161" i="14"/>
  <c r="L161" i="14"/>
  <c r="K162" i="14"/>
  <c r="L162" i="14"/>
  <c r="K163" i="14"/>
  <c r="L163" i="14"/>
  <c r="K164" i="14"/>
  <c r="L164" i="14"/>
  <c r="K165" i="14"/>
  <c r="L165" i="14"/>
  <c r="L166" i="14"/>
  <c r="K175" i="14"/>
  <c r="L175" i="14"/>
  <c r="K176" i="14"/>
  <c r="L176" i="14"/>
  <c r="K177" i="14"/>
  <c r="L177" i="14"/>
  <c r="K178" i="14"/>
  <c r="L178" i="14"/>
  <c r="K179" i="14"/>
  <c r="L179" i="14"/>
  <c r="K180" i="14"/>
  <c r="L180" i="14"/>
  <c r="K181" i="14"/>
  <c r="L181" i="14"/>
  <c r="K182" i="14"/>
  <c r="L182" i="14"/>
  <c r="K183" i="14"/>
  <c r="L183" i="14"/>
  <c r="K184" i="14"/>
  <c r="L184" i="14"/>
  <c r="K185" i="14"/>
  <c r="L185" i="14"/>
  <c r="L186" i="14"/>
  <c r="K187" i="14"/>
  <c r="L187" i="14"/>
  <c r="K188" i="14"/>
  <c r="L188" i="14"/>
  <c r="K189" i="14"/>
  <c r="L189" i="14"/>
  <c r="K190" i="14"/>
  <c r="L190" i="14"/>
  <c r="K191" i="14"/>
  <c r="L191" i="14"/>
  <c r="K192" i="14"/>
  <c r="L192" i="14"/>
  <c r="K193" i="14"/>
  <c r="L193" i="14"/>
  <c r="K194" i="14"/>
  <c r="L194" i="14"/>
  <c r="K195" i="14"/>
  <c r="L195" i="14"/>
  <c r="K196" i="14"/>
  <c r="L196" i="14"/>
  <c r="K197" i="14"/>
  <c r="L197" i="14"/>
  <c r="K198" i="14"/>
  <c r="L198" i="14"/>
  <c r="K199" i="14"/>
  <c r="L199" i="14"/>
  <c r="K200" i="14"/>
  <c r="L200" i="14"/>
  <c r="K201" i="14"/>
  <c r="L201" i="14"/>
  <c r="K202" i="14"/>
  <c r="L202" i="14"/>
  <c r="K203" i="14"/>
  <c r="L203" i="14"/>
  <c r="K204" i="14"/>
  <c r="L204" i="14"/>
  <c r="K205" i="14"/>
  <c r="L205" i="14"/>
  <c r="K206" i="14"/>
  <c r="L206" i="14"/>
  <c r="L207" i="14"/>
  <c r="K208" i="14"/>
  <c r="L208" i="14"/>
  <c r="K209" i="14"/>
  <c r="L209" i="14"/>
  <c r="K210" i="14"/>
  <c r="L210" i="14"/>
  <c r="K211" i="14"/>
  <c r="L211" i="14"/>
  <c r="K212" i="14"/>
  <c r="L212" i="14"/>
  <c r="K213" i="14"/>
  <c r="L213" i="14"/>
  <c r="K214" i="14"/>
  <c r="L214" i="14"/>
  <c r="K215" i="14"/>
  <c r="L215" i="14"/>
  <c r="L216" i="14"/>
  <c r="K217" i="14"/>
  <c r="L217" i="14"/>
  <c r="K218" i="14"/>
  <c r="L218" i="14"/>
  <c r="K219" i="14"/>
  <c r="L219" i="14"/>
  <c r="K207" i="14" l="1"/>
  <c r="M10" i="2"/>
  <c r="M101" i="2"/>
  <c r="K120" i="14" l="1"/>
  <c r="L148" i="14"/>
  <c r="K119" i="14" l="1"/>
  <c r="L147" i="14"/>
  <c r="AG109" i="2"/>
  <c r="J124" i="14" s="1"/>
  <c r="L146" i="14" l="1"/>
  <c r="K124" i="14"/>
  <c r="AG116" i="2" l="1"/>
  <c r="J159" i="14" s="1"/>
  <c r="L145" i="14"/>
  <c r="M67" i="2"/>
  <c r="K159" i="14" l="1"/>
  <c r="L144" i="14"/>
  <c r="M107" i="2"/>
  <c r="AG107" i="2" s="1"/>
  <c r="M104" i="2"/>
  <c r="AG104" i="2" s="1"/>
  <c r="J118" i="14" s="1"/>
  <c r="L159" i="14" l="1"/>
  <c r="K118" i="14"/>
  <c r="K115" i="14"/>
  <c r="L140" i="14"/>
  <c r="K117" i="14"/>
  <c r="M76" i="2"/>
  <c r="K114" i="14" l="1"/>
  <c r="L139" i="14"/>
  <c r="L138" i="14" s="1"/>
  <c r="K111" i="14" l="1"/>
  <c r="AG101" i="2"/>
  <c r="J40" i="14" s="1"/>
  <c r="L137" i="14" l="1"/>
  <c r="AG99" i="2"/>
  <c r="J101" i="14" s="1"/>
  <c r="L136" i="14" l="1"/>
  <c r="AG96" i="2"/>
  <c r="J121" i="14" s="1"/>
  <c r="L135" i="14" l="1"/>
  <c r="K121" i="14"/>
  <c r="E19" i="13"/>
  <c r="D18" i="13" s="1"/>
  <c r="E11" i="13"/>
  <c r="D11" i="13"/>
  <c r="E10" i="13"/>
  <c r="D10" i="13"/>
  <c r="E5" i="13"/>
  <c r="E8" i="13" s="1"/>
  <c r="D5" i="13"/>
  <c r="E15" i="13" s="1"/>
  <c r="C5" i="13"/>
  <c r="K107" i="14" l="1"/>
  <c r="L134" i="14"/>
  <c r="D17" i="13"/>
  <c r="D19" i="13" s="1"/>
  <c r="D12" i="13"/>
  <c r="E12" i="13"/>
  <c r="L133" i="14" l="1"/>
  <c r="L132" i="14" s="1"/>
  <c r="I57" i="2"/>
  <c r="K105" i="14" l="1"/>
  <c r="I94" i="2"/>
  <c r="AG94" i="2" s="1"/>
  <c r="J69" i="14" s="1"/>
  <c r="AG91" i="2"/>
  <c r="J80" i="14" s="1"/>
  <c r="K104" i="14" l="1"/>
  <c r="L131" i="14"/>
  <c r="I89" i="2"/>
  <c r="AG89" i="2" s="1"/>
  <c r="J33" i="14" s="1"/>
  <c r="K103" i="14" l="1"/>
  <c r="L130" i="14"/>
  <c r="L129" i="14" l="1"/>
  <c r="I10" i="2"/>
  <c r="AG10" i="2" s="1"/>
  <c r="J31" i="14" s="1"/>
  <c r="K101" i="14" l="1"/>
  <c r="L128" i="14"/>
  <c r="I83" i="2"/>
  <c r="I81" i="2"/>
  <c r="AG81" i="2" l="1"/>
  <c r="J116" i="14" s="1"/>
  <c r="K100" i="14"/>
  <c r="K108" i="14"/>
  <c r="L127" i="14"/>
  <c r="AG83" i="2"/>
  <c r="J110" i="14" s="1"/>
  <c r="K99" i="14" l="1"/>
  <c r="L126" i="14"/>
  <c r="I52" i="2"/>
  <c r="K98" i="14" l="1"/>
  <c r="L125" i="14"/>
  <c r="K110" i="14"/>
  <c r="K97" i="14" l="1"/>
  <c r="L124" i="14"/>
  <c r="I76" i="2"/>
  <c r="AG76" i="2" s="1"/>
  <c r="J34" i="14" s="1"/>
  <c r="K116" i="14" l="1"/>
  <c r="I12" i="15"/>
  <c r="K96" i="14"/>
  <c r="L123" i="14"/>
  <c r="I74" i="2"/>
  <c r="K95" i="14" l="1"/>
  <c r="L122" i="14"/>
  <c r="AG74" i="2"/>
  <c r="J58" i="14" s="1"/>
  <c r="K94" i="14" l="1"/>
  <c r="L121" i="14"/>
  <c r="I72" i="2"/>
  <c r="K93" i="14" l="1"/>
  <c r="L120" i="14"/>
  <c r="AG72" i="2"/>
  <c r="J59" i="14" s="1"/>
  <c r="I70" i="2"/>
  <c r="AG70" i="2" l="1"/>
  <c r="J109" i="14" s="1"/>
  <c r="J106" i="14" s="1"/>
  <c r="K92" i="14"/>
  <c r="L119" i="14"/>
  <c r="D6" i="10"/>
  <c r="D29" i="10" s="1"/>
  <c r="G11" i="9"/>
  <c r="G17" i="9"/>
  <c r="D54" i="4"/>
  <c r="D82" i="4"/>
  <c r="D13" i="2"/>
  <c r="AG13" i="2" s="1"/>
  <c r="J48" i="14" s="1"/>
  <c r="D15" i="2"/>
  <c r="D20" i="2"/>
  <c r="AG20" i="2" s="1"/>
  <c r="J50" i="14" s="1"/>
  <c r="D22" i="2"/>
  <c r="AG22" i="2" s="1"/>
  <c r="J51" i="14" s="1"/>
  <c r="D24" i="2"/>
  <c r="AG24" i="2" s="1"/>
  <c r="D26" i="2"/>
  <c r="I26" i="2"/>
  <c r="I28" i="2"/>
  <c r="AG28" i="2" s="1"/>
  <c r="J54" i="14" s="1"/>
  <c r="I30" i="2"/>
  <c r="AG30" i="2" s="1"/>
  <c r="J56" i="14" s="1"/>
  <c r="J55" i="14" s="1"/>
  <c r="D35" i="2"/>
  <c r="I35" i="2"/>
  <c r="D39" i="2"/>
  <c r="I39" i="2"/>
  <c r="D43" i="2"/>
  <c r="AG43" i="2" s="1"/>
  <c r="J39" i="14" s="1"/>
  <c r="D46" i="2"/>
  <c r="D49" i="2"/>
  <c r="AG49" i="2" s="1"/>
  <c r="J68" i="14" s="1"/>
  <c r="D52" i="2"/>
  <c r="AG52" i="2" s="1"/>
  <c r="J79" i="14" s="1"/>
  <c r="D57" i="2"/>
  <c r="D60" i="2"/>
  <c r="I60" i="2"/>
  <c r="D65" i="2"/>
  <c r="AG65" i="2" s="1"/>
  <c r="J102" i="14" s="1"/>
  <c r="I67" i="2"/>
  <c r="AG67" i="2" s="1"/>
  <c r="J86" i="14" s="1"/>
  <c r="AG60" i="2" l="1"/>
  <c r="J45" i="14" s="1"/>
  <c r="H79" i="14"/>
  <c r="H16" i="14" s="1"/>
  <c r="AG15" i="2"/>
  <c r="J49" i="14" s="1"/>
  <c r="K109" i="14"/>
  <c r="K106" i="14" s="1"/>
  <c r="I11" i="15"/>
  <c r="K91" i="14"/>
  <c r="L118" i="14"/>
  <c r="G12" i="9"/>
  <c r="J11" i="9"/>
  <c r="AG8" i="2"/>
  <c r="J28" i="14" s="1"/>
  <c r="AG57" i="2"/>
  <c r="J44" i="14" s="1"/>
  <c r="J43" i="14" s="1"/>
  <c r="AG46" i="2"/>
  <c r="J29" i="14" s="1"/>
  <c r="AG17" i="2"/>
  <c r="J47" i="14" s="1"/>
  <c r="J46" i="14" s="1"/>
  <c r="AG35" i="2"/>
  <c r="J36" i="14" s="1"/>
  <c r="D56" i="2"/>
  <c r="AG39" i="2"/>
  <c r="J37" i="14" s="1"/>
  <c r="AG26" i="2"/>
  <c r="J38" i="14" s="1"/>
  <c r="G20" i="9"/>
  <c r="I56" i="2"/>
  <c r="J35" i="14" l="1"/>
  <c r="J16" i="14" s="1"/>
  <c r="I9" i="15"/>
  <c r="K90" i="14"/>
  <c r="L117" i="14"/>
  <c r="AG56" i="2"/>
  <c r="AG2" i="2" s="1"/>
  <c r="G22" i="9"/>
  <c r="G23" i="9" s="1"/>
  <c r="G21" i="9"/>
  <c r="L2" i="2" l="1"/>
  <c r="N2" i="2" s="1"/>
  <c r="K89" i="14"/>
  <c r="L116" i="14"/>
  <c r="K88" i="14" l="1"/>
  <c r="L115" i="14"/>
  <c r="I18" i="15" l="1"/>
  <c r="K18" i="15" s="1"/>
  <c r="K87" i="14"/>
  <c r="L114" i="14"/>
  <c r="K86" i="14" l="1"/>
  <c r="L111" i="14"/>
  <c r="K85" i="14" l="1"/>
  <c r="L110" i="14"/>
  <c r="K84" i="14" l="1"/>
  <c r="L109" i="14"/>
  <c r="I10" i="15" l="1"/>
  <c r="K83" i="14"/>
  <c r="L108" i="14"/>
  <c r="H9" i="15" l="1"/>
  <c r="H22" i="15" s="1"/>
  <c r="L107" i="14"/>
  <c r="L106" i="14" s="1"/>
  <c r="K82" i="14" l="1"/>
  <c r="K81" i="14" s="1"/>
  <c r="L105" i="14"/>
  <c r="L104" i="14" l="1"/>
  <c r="K80" i="14" l="1"/>
  <c r="L103" i="14"/>
  <c r="K79" i="14" l="1"/>
  <c r="K102" i="14"/>
  <c r="L102" i="14"/>
  <c r="K78" i="14" l="1"/>
  <c r="L101" i="14"/>
  <c r="K77" i="14" l="1"/>
  <c r="L100" i="14"/>
  <c r="K76" i="14" l="1"/>
  <c r="L99" i="14"/>
  <c r="K75" i="14" l="1"/>
  <c r="L98" i="14"/>
  <c r="K74" i="14" l="1"/>
  <c r="L97" i="14"/>
  <c r="L96" i="14" l="1"/>
  <c r="I7" i="15" l="1"/>
  <c r="K72" i="14"/>
  <c r="L95" i="14"/>
  <c r="K7" i="15" l="1"/>
  <c r="K22" i="15" s="1"/>
  <c r="I22" i="15"/>
  <c r="K71" i="14"/>
  <c r="L94" i="14"/>
  <c r="L93" i="14" l="1"/>
  <c r="L92" i="14" l="1"/>
  <c r="K68" i="14" l="1"/>
  <c r="L91" i="14"/>
  <c r="K67" i="14" l="1"/>
  <c r="L90" i="14"/>
  <c r="L89" i="14" l="1"/>
  <c r="L88" i="14" l="1"/>
  <c r="K64" i="14" l="1"/>
  <c r="L87" i="14"/>
  <c r="K63" i="14" l="1"/>
  <c r="L86" i="14"/>
  <c r="K62" i="14" l="1"/>
  <c r="L85" i="14"/>
  <c r="K61" i="14" l="1"/>
  <c r="K69" i="14"/>
  <c r="L84" i="14"/>
  <c r="K60" i="14" l="1"/>
  <c r="L83" i="14"/>
  <c r="K59" i="14" l="1"/>
  <c r="J3" i="14" l="1"/>
  <c r="E4" i="3"/>
  <c r="E5" i="3" s="1"/>
  <c r="K58" i="14"/>
  <c r="K3" i="14" l="1"/>
  <c r="K57" i="14"/>
  <c r="L82" i="14"/>
  <c r="L81" i="14" s="1"/>
  <c r="L80" i="14" l="1"/>
  <c r="K54" i="14" l="1"/>
  <c r="L79" i="14"/>
  <c r="K53" i="14" l="1"/>
  <c r="L78" i="14"/>
  <c r="K30" i="14" l="1"/>
  <c r="K52" i="14"/>
  <c r="L77" i="14"/>
  <c r="K51" i="14" l="1"/>
  <c r="L76" i="14"/>
  <c r="K50" i="14" l="1"/>
  <c r="L58" i="14"/>
  <c r="L75" i="14"/>
  <c r="K49" i="14" l="1"/>
  <c r="L74" i="14"/>
  <c r="K48" i="14" l="1"/>
  <c r="L72" i="14"/>
  <c r="K47" i="14" l="1"/>
  <c r="L71" i="14"/>
  <c r="K46" i="14" l="1"/>
  <c r="L69" i="14"/>
  <c r="K45" i="14" l="1"/>
  <c r="L68" i="14"/>
  <c r="K44" i="14" l="1"/>
  <c r="K43" i="14" s="1"/>
  <c r="L67" i="14"/>
  <c r="L64" i="14" l="1"/>
  <c r="L63" i="14" l="1"/>
  <c r="L30" i="14" l="1"/>
  <c r="L62" i="14"/>
  <c r="K40" i="14" l="1"/>
  <c r="L61" i="14"/>
  <c r="K39" i="14" l="1"/>
  <c r="L60" i="14"/>
  <c r="L59" i="14" l="1"/>
  <c r="K37" i="14" l="1"/>
  <c r="K36" i="14" l="1"/>
  <c r="L57" i="14"/>
  <c r="K35" i="14" l="1"/>
  <c r="K34" i="14"/>
  <c r="L56" i="14"/>
  <c r="L55" i="14" s="1"/>
  <c r="K33" i="14" l="1"/>
  <c r="L54" i="14"/>
  <c r="K31" i="14" l="1"/>
  <c r="L53" i="14"/>
  <c r="L52" i="14" l="1"/>
  <c r="L51" i="14" l="1"/>
  <c r="L50" i="14" l="1"/>
  <c r="K28" i="14" l="1"/>
  <c r="L49" i="14"/>
  <c r="K27" i="14" l="1"/>
  <c r="L48" i="14"/>
  <c r="K26" i="14" l="1"/>
  <c r="L47" i="14"/>
  <c r="K25" i="14" l="1"/>
  <c r="L46" i="14"/>
  <c r="K24" i="14" l="1"/>
  <c r="L45" i="14"/>
  <c r="K23" i="14" l="1"/>
  <c r="L44" i="14"/>
  <c r="K22" i="14" l="1"/>
  <c r="L43" i="14"/>
  <c r="K20" i="14" l="1"/>
  <c r="L42" i="14"/>
  <c r="K19" i="14" l="1"/>
  <c r="L41" i="14"/>
  <c r="K18" i="14" l="1"/>
  <c r="L40" i="14"/>
  <c r="K17" i="14" l="1"/>
  <c r="L39" i="14"/>
  <c r="L38" i="14" l="1"/>
  <c r="L37" i="14" l="1"/>
  <c r="L36" i="14" l="1"/>
  <c r="L35" i="14" l="1"/>
  <c r="L34" i="14"/>
  <c r="L33" i="14" l="1"/>
  <c r="L32" i="14" l="1"/>
  <c r="L31" i="14" l="1"/>
  <c r="L29" i="14" l="1"/>
  <c r="L28" i="14" l="1"/>
  <c r="D4" i="3" l="1"/>
  <c r="D6" i="3" s="1"/>
  <c r="K29" i="14"/>
  <c r="K16" i="14" s="1"/>
  <c r="L27" i="14"/>
  <c r="D5" i="3" l="1"/>
  <c r="I14" i="3"/>
  <c r="L26" i="14"/>
  <c r="L25" i="14" l="1"/>
  <c r="L24" i="14" l="1"/>
  <c r="L23" i="14" l="1"/>
  <c r="L22" i="14" l="1"/>
  <c r="L20" i="14" l="1"/>
  <c r="L19" i="14" l="1"/>
  <c r="L18" i="14" l="1"/>
  <c r="L17" i="14" l="1"/>
  <c r="L16" i="14" s="1"/>
  <c r="G27" i="9" l="1"/>
  <c r="G30" i="9" s="1"/>
  <c r="C4" i="3"/>
  <c r="G34" i="9"/>
  <c r="G36" i="9" s="1"/>
  <c r="C5" i="3" l="1"/>
  <c r="G31" i="9"/>
  <c r="G3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ona</author>
  </authors>
  <commentList>
    <comment ref="I14" authorId="0" shapeId="0" xr:uid="{00000000-0006-0000-0000-000001000000}">
      <text>
        <r>
          <rPr>
            <b/>
            <sz val="9"/>
            <color indexed="81"/>
            <rFont val="Tahoma"/>
            <family val="2"/>
            <charset val="161"/>
          </rPr>
          <t>ona:</t>
        </r>
        <r>
          <rPr>
            <sz val="9"/>
            <color indexed="81"/>
            <rFont val="Tahoma"/>
            <family val="2"/>
            <charset val="161"/>
          </rPr>
          <t xml:space="preserve">
20945,49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Vasilis</author>
    <author/>
    <author>ona</author>
    <author>admin</author>
  </authors>
  <commentList>
    <comment ref="E27" authorId="0" shapeId="0" xr:uid="{00000000-0006-0000-0100-000001000000}">
      <text>
        <r>
          <rPr>
            <b/>
            <sz val="9"/>
            <color indexed="81"/>
            <rFont val="Tahoma"/>
            <family val="2"/>
            <charset val="161"/>
          </rPr>
          <t>Vasilis:</t>
        </r>
        <r>
          <rPr>
            <sz val="9"/>
            <color indexed="81"/>
            <rFont val="Tahoma"/>
            <family val="2"/>
            <charset val="161"/>
          </rPr>
          <t xml:space="preserve">
ΠΙΘΑΝΩΣ ΧΡΗΜΑΤΟΔΟΤΗΘΗΚΕ ΑΠΌ ΣΑΤΑ</t>
        </r>
      </text>
    </comment>
    <comment ref="N35" authorId="0" shapeId="0" xr:uid="{00000000-0006-0000-0100-000002000000}">
      <text>
        <r>
          <rPr>
            <b/>
            <sz val="9"/>
            <color indexed="81"/>
            <rFont val="Tahoma"/>
            <family val="2"/>
            <charset val="161"/>
          </rPr>
          <t>Vasilis:</t>
        </r>
        <r>
          <rPr>
            <sz val="9"/>
            <color indexed="81"/>
            <rFont val="Tahoma"/>
            <family val="2"/>
            <charset val="161"/>
          </rPr>
          <t xml:space="preserve">
ΝΑ ΤΡΟΠΟΠΟΙΗΣΩ ΤΟ ΤΔ</t>
        </r>
      </text>
    </comment>
    <comment ref="L39" authorId="0" shapeId="0" xr:uid="{00000000-0006-0000-0100-000003000000}">
      <text>
        <r>
          <rPr>
            <b/>
            <sz val="9"/>
            <color indexed="81"/>
            <rFont val="Tahoma"/>
            <family val="2"/>
            <charset val="161"/>
          </rPr>
          <t>Vasilis:</t>
        </r>
        <r>
          <rPr>
            <sz val="9"/>
            <color indexed="81"/>
            <rFont val="Tahoma"/>
            <family val="2"/>
            <charset val="161"/>
          </rPr>
          <t xml:space="preserve">
ΝΑ ΤΟ ΜΕΙΩΣΩ ΤΟΝ ΠΡ/ΣΜΟ
</t>
        </r>
      </text>
    </comment>
    <comment ref="N46" authorId="0" shapeId="0" xr:uid="{00000000-0006-0000-0100-000004000000}">
      <text>
        <r>
          <rPr>
            <b/>
            <sz val="9"/>
            <color indexed="81"/>
            <rFont val="Tahoma"/>
            <family val="2"/>
            <charset val="161"/>
          </rPr>
          <t>Vasilis:</t>
        </r>
        <r>
          <rPr>
            <sz val="9"/>
            <color indexed="81"/>
            <rFont val="Tahoma"/>
            <family val="2"/>
            <charset val="161"/>
          </rPr>
          <t xml:space="preserve">
ΤΡΟΠΟΠΟΙΗΣΗ ΤΕΧΝΙΚΟΥ ΔΕΛΤΙΟΥ</t>
        </r>
      </text>
    </comment>
    <comment ref="J52" authorId="1" shapeId="0" xr:uid="{00000000-0006-0000-0100-000005000000}">
      <text>
        <r>
          <rPr>
            <sz val="9"/>
            <color indexed="81"/>
            <rFont val="Tahoma"/>
            <family val="2"/>
            <charset val="161"/>
          </rPr>
          <t>ΦΟΡΕΑΣ ΥΛΟΠΟΙΗΣΗΣ ΑΝΚΟ</t>
        </r>
      </text>
    </comment>
    <comment ref="F109" authorId="0" shapeId="0" xr:uid="{00000000-0006-0000-0100-000006000000}">
      <text>
        <r>
          <rPr>
            <b/>
            <sz val="9"/>
            <color indexed="81"/>
            <rFont val="Tahoma"/>
            <family val="2"/>
            <charset val="161"/>
          </rPr>
          <t>Vasilis:</t>
        </r>
        <r>
          <rPr>
            <sz val="9"/>
            <color indexed="81"/>
            <rFont val="Tahoma"/>
            <family val="2"/>
            <charset val="161"/>
          </rPr>
          <t xml:space="preserve">
Με το έγγραφο της 183/990/9yw h ANKO εκτιμά ότι θα χρειαστεί αύξηση 30% από την αρχική σύμβαση</t>
        </r>
      </text>
    </comment>
    <comment ref="D127" authorId="2" shapeId="0" xr:uid="{00000000-0006-0000-0100-000007000000}">
      <text>
        <r>
          <rPr>
            <b/>
            <sz val="9"/>
            <color indexed="81"/>
            <rFont val="Tahoma"/>
            <family val="2"/>
            <charset val="161"/>
          </rPr>
          <t>ona:</t>
        </r>
        <r>
          <rPr>
            <sz val="9"/>
            <color indexed="81"/>
            <rFont val="Tahoma"/>
            <family val="2"/>
            <charset val="161"/>
          </rPr>
          <t xml:space="preserve">
4.4.6 είναι ο κωδικός της Περιφέρειας</t>
        </r>
      </text>
    </comment>
    <comment ref="J151" authorId="0" shapeId="0" xr:uid="{00000000-0006-0000-0100-000008000000}">
      <text>
        <r>
          <rPr>
            <b/>
            <sz val="9"/>
            <color indexed="81"/>
            <rFont val="Tahoma"/>
            <family val="2"/>
            <charset val="161"/>
          </rPr>
          <t>Vasilis:</t>
        </r>
        <r>
          <rPr>
            <sz val="9"/>
            <color indexed="81"/>
            <rFont val="Tahoma"/>
            <family val="2"/>
            <charset val="161"/>
          </rPr>
          <t xml:space="preserve">
18.150,00 ΕΚΡΕΜΟΎΝ</t>
        </r>
      </text>
    </comment>
    <comment ref="J168" authorId="0" shapeId="0" xr:uid="{00000000-0006-0000-0100-000009000000}">
      <text>
        <r>
          <rPr>
            <b/>
            <sz val="9"/>
            <color indexed="81"/>
            <rFont val="Tahoma"/>
            <family val="2"/>
            <charset val="161"/>
          </rPr>
          <t>Vasilis:</t>
        </r>
        <r>
          <rPr>
            <sz val="9"/>
            <color indexed="81"/>
            <rFont val="Tahoma"/>
            <family val="2"/>
            <charset val="161"/>
          </rPr>
          <t xml:space="preserve">
ΠΛΗΡΩΘΗΚΕ ΑΠΌ ΠΟΡΟΥΣ ΤΗΣ ΠΡΟΗΓΟΥΜΕΝΗΣ ΠΡΟΓΡΑΜΜΑΤΙΚΗΣ ΕΛΙΜΕΙΑ</t>
        </r>
      </text>
    </comment>
    <comment ref="E217" authorId="0" shapeId="0" xr:uid="{00000000-0006-0000-0100-00000A000000}">
      <text>
        <r>
          <rPr>
            <b/>
            <sz val="9"/>
            <color indexed="81"/>
            <rFont val="Tahoma"/>
            <family val="2"/>
            <charset val="161"/>
          </rPr>
          <t>Vasilis:</t>
        </r>
        <r>
          <rPr>
            <sz val="9"/>
            <color indexed="81"/>
            <rFont val="Tahoma"/>
            <family val="2"/>
            <charset val="161"/>
          </rPr>
          <t xml:space="preserve">
ΝΑ ΕΛΕΓΞΩ ΠΛΗΡΩΜΕΣ</t>
        </r>
      </text>
    </comment>
    <comment ref="J253" authorId="3" shapeId="0" xr:uid="{00000000-0006-0000-0100-00000B000000}">
      <text>
        <r>
          <rPr>
            <b/>
            <sz val="9"/>
            <color indexed="81"/>
            <rFont val="Tahoma"/>
            <family val="2"/>
            <charset val="161"/>
          </rPr>
          <t>admin:</t>
        </r>
        <r>
          <rPr>
            <sz val="9"/>
            <color indexed="81"/>
            <rFont val="Tahoma"/>
            <family val="2"/>
            <charset val="161"/>
          </rPr>
          <t xml:space="preserve">
εστειλα 3.100</t>
        </r>
      </text>
    </comment>
    <comment ref="J265" authorId="3" shapeId="0" xr:uid="{00000000-0006-0000-0100-00000C000000}">
      <text>
        <r>
          <rPr>
            <b/>
            <sz val="9"/>
            <color indexed="81"/>
            <rFont val="Tahoma"/>
            <family val="2"/>
            <charset val="161"/>
          </rPr>
          <t>admin:</t>
        </r>
        <r>
          <rPr>
            <sz val="9"/>
            <color indexed="81"/>
            <rFont val="Tahoma"/>
            <family val="2"/>
            <charset val="161"/>
          </rPr>
          <t xml:space="preserve">
έστειλα 110000</t>
        </r>
      </text>
    </comment>
    <comment ref="F266" authorId="3" shapeId="0" xr:uid="{00000000-0006-0000-0100-00000D000000}">
      <text>
        <r>
          <rPr>
            <b/>
            <sz val="9"/>
            <color indexed="81"/>
            <rFont val="Tahoma"/>
            <family val="2"/>
            <charset val="161"/>
          </rPr>
          <t>admin:</t>
        </r>
        <r>
          <rPr>
            <sz val="9"/>
            <color indexed="81"/>
            <rFont val="Tahoma"/>
            <family val="2"/>
            <charset val="161"/>
          </rPr>
          <t xml:space="preserve">
λαθος η τελευταια αποφαση με φορεα υλοποιησης τον Δήμο</t>
        </r>
      </text>
    </comment>
    <comment ref="F278" authorId="3" shapeId="0" xr:uid="{00000000-0006-0000-0100-00000E000000}">
      <text>
        <r>
          <rPr>
            <b/>
            <sz val="9"/>
            <color indexed="81"/>
            <rFont val="Tahoma"/>
            <family val="2"/>
            <charset val="161"/>
          </rPr>
          <t>admin:</t>
        </r>
        <r>
          <rPr>
            <sz val="9"/>
            <color indexed="81"/>
            <rFont val="Tahoma"/>
            <family val="2"/>
            <charset val="161"/>
          </rPr>
          <t xml:space="preserve">
λαθος η τελευταια αποφαση για φορεα υλοποιησης</t>
        </r>
      </text>
    </comment>
    <comment ref="E328" authorId="3" shapeId="0" xr:uid="{00000000-0006-0000-0100-00000F000000}">
      <text>
        <r>
          <rPr>
            <b/>
            <sz val="9"/>
            <color indexed="81"/>
            <rFont val="Tahoma"/>
            <family val="2"/>
            <charset val="161"/>
          </rPr>
          <t>admin:</t>
        </r>
        <r>
          <rPr>
            <sz val="9"/>
            <color indexed="81"/>
            <rFont val="Tahoma"/>
            <family val="2"/>
            <charset val="161"/>
          </rPr>
          <t xml:space="preserve">
ΝΑ ΓΙΝΕΙ ΑΛΛΑΓΗ ΤΟΥ ΦΟΡΕΑ ΥΛΟΠΟΙΗΣΗΣ</t>
        </r>
      </text>
    </comment>
    <comment ref="F329" authorId="3" shapeId="0" xr:uid="{00000000-0006-0000-0100-000010000000}">
      <text>
        <r>
          <rPr>
            <b/>
            <sz val="9"/>
            <color indexed="81"/>
            <rFont val="Tahoma"/>
            <family val="2"/>
            <charset val="161"/>
          </rPr>
          <t>admin:</t>
        </r>
        <r>
          <rPr>
            <sz val="9"/>
            <color indexed="81"/>
            <rFont val="Tahoma"/>
            <family val="2"/>
            <charset val="161"/>
          </rPr>
          <t xml:space="preserve">
ΛΑΘΟΣ ΠΡΟΥΠΟΛΟΓΙΣΜΟΣ Ο ΣΩΣΤΟΣ ΕΊΝΑΙ 101.876,29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ona</author>
    <author>Vasilis</author>
    <author>admin</author>
  </authors>
  <commentList>
    <comment ref="M134" authorId="0" shapeId="0" xr:uid="{00000000-0006-0000-0400-000001000000}">
      <text>
        <r>
          <rPr>
            <b/>
            <sz val="9"/>
            <color indexed="81"/>
            <rFont val="Tahoma"/>
            <family val="2"/>
            <charset val="161"/>
          </rPr>
          <t>ona:</t>
        </r>
        <r>
          <rPr>
            <sz val="9"/>
            <color indexed="81"/>
            <rFont val="Tahoma"/>
            <family val="2"/>
            <charset val="161"/>
          </rPr>
          <t xml:space="preserve">
BRAINBOX</t>
        </r>
      </text>
    </comment>
    <comment ref="Q134" authorId="0" shapeId="0" xr:uid="{00000000-0006-0000-0400-000002000000}">
      <text>
        <r>
          <rPr>
            <b/>
            <sz val="9"/>
            <color indexed="81"/>
            <rFont val="Tahoma"/>
            <family val="2"/>
            <charset val="161"/>
          </rPr>
          <t>ona:</t>
        </r>
        <r>
          <rPr>
            <sz val="9"/>
            <color indexed="81"/>
            <rFont val="Tahoma"/>
            <family val="2"/>
            <charset val="161"/>
          </rPr>
          <t xml:space="preserve">
ΦΟΥΤΖΙΤΣΟΥ
</t>
        </r>
      </text>
    </comment>
    <comment ref="M135" authorId="0" shapeId="0" xr:uid="{00000000-0006-0000-0400-000003000000}">
      <text>
        <r>
          <rPr>
            <b/>
            <sz val="9"/>
            <color indexed="81"/>
            <rFont val="Tahoma"/>
            <family val="2"/>
            <charset val="161"/>
          </rPr>
          <t>ona:1η ΚΟΝΤΟΣ</t>
        </r>
      </text>
    </comment>
    <comment ref="Q135" authorId="0" shapeId="0" xr:uid="{00000000-0006-0000-0400-000004000000}">
      <text>
        <r>
          <rPr>
            <b/>
            <sz val="9"/>
            <color indexed="81"/>
            <rFont val="Tahoma"/>
            <family val="2"/>
            <charset val="161"/>
          </rPr>
          <t>ona:</t>
        </r>
        <r>
          <rPr>
            <sz val="9"/>
            <color indexed="81"/>
            <rFont val="Tahoma"/>
            <family val="2"/>
            <charset val="161"/>
          </rPr>
          <t xml:space="preserve">
ΛΟΥΤΣΙΑΣ</t>
        </r>
      </text>
    </comment>
    <comment ref="L153" authorId="1" shapeId="0" xr:uid="{00000000-0006-0000-0400-000005000000}">
      <text>
        <r>
          <rPr>
            <b/>
            <sz val="9"/>
            <color indexed="81"/>
            <rFont val="Tahoma"/>
            <family val="2"/>
            <charset val="161"/>
          </rPr>
          <t>Vasilis:</t>
        </r>
        <r>
          <rPr>
            <sz val="9"/>
            <color indexed="81"/>
            <rFont val="Tahoma"/>
            <family val="2"/>
            <charset val="161"/>
          </rPr>
          <t xml:space="preserve">
ΜΟΝΟ ΠΟΣΟ 8990 ΗΡΘΕ ΣΤΙΣ 20-07-2018</t>
        </r>
      </text>
    </comment>
    <comment ref="AC155" authorId="2" shapeId="0" xr:uid="{00000000-0006-0000-0400-000006000000}">
      <text>
        <r>
          <rPr>
            <b/>
            <sz val="9"/>
            <color indexed="81"/>
            <rFont val="Tahoma"/>
            <family val="2"/>
            <charset val="161"/>
          </rPr>
          <t>admin:</t>
        </r>
        <r>
          <rPr>
            <sz val="9"/>
            <color indexed="81"/>
            <rFont val="Tahoma"/>
            <family val="2"/>
            <charset val="161"/>
          </rPr>
          <t xml:space="preserve">
χριστομάνου</t>
        </r>
      </text>
    </comment>
    <comment ref="AF155" authorId="2" shapeId="0" xr:uid="{00000000-0006-0000-0400-000007000000}">
      <text>
        <r>
          <rPr>
            <b/>
            <sz val="9"/>
            <color indexed="81"/>
            <rFont val="Tahoma"/>
            <charset val="1"/>
          </rPr>
          <t>admin:</t>
        </r>
        <r>
          <rPr>
            <sz val="9"/>
            <color indexed="81"/>
            <rFont val="Tahoma"/>
            <charset val="1"/>
          </rPr>
          <t xml:space="preserve">
ΜΠΑΝΤΗΣ ΟΤ 149</t>
        </r>
      </text>
    </comment>
    <comment ref="AF156" authorId="2" shapeId="0" xr:uid="{00000000-0006-0000-0400-000008000000}">
      <text>
        <r>
          <rPr>
            <b/>
            <sz val="9"/>
            <color indexed="81"/>
            <rFont val="Tahoma"/>
            <charset val="1"/>
          </rPr>
          <t>admin:</t>
        </r>
        <r>
          <rPr>
            <sz val="9"/>
            <color indexed="81"/>
            <rFont val="Tahoma"/>
            <charset val="1"/>
          </rPr>
          <t xml:space="preserve">
ΑΠΟΖΗΜΙΩΣΕΙΣ ΚΟΙΜΗΤΗΡΙΑ</t>
        </r>
      </text>
    </comment>
    <comment ref="AF157" authorId="2" shapeId="0" xr:uid="{00000000-0006-0000-0400-000009000000}">
      <text>
        <r>
          <rPr>
            <b/>
            <sz val="9"/>
            <color indexed="81"/>
            <rFont val="Tahoma"/>
            <charset val="1"/>
          </rPr>
          <t>admin:</t>
        </r>
        <r>
          <rPr>
            <sz val="9"/>
            <color indexed="81"/>
            <rFont val="Tahoma"/>
            <charset val="1"/>
          </rPr>
          <t xml:space="preserve">
ΑΦΟΡΑ ΤΟ 1% ΑΠΌ ΤΗΝ ΑΠΟΦΑΣΗ</t>
        </r>
      </text>
    </comment>
    <comment ref="AF158" authorId="2" shapeId="0" xr:uid="{6FF2A7E3-0F57-4E1E-8DAB-377587C4AA07}">
      <text>
        <r>
          <rPr>
            <b/>
            <sz val="9"/>
            <color indexed="81"/>
            <rFont val="Tahoma"/>
            <charset val="1"/>
          </rPr>
          <t>admin:</t>
        </r>
        <r>
          <rPr>
            <sz val="9"/>
            <color indexed="81"/>
            <rFont val="Tahoma"/>
            <charset val="1"/>
          </rPr>
          <t xml:space="preserve">
ΚΑΡΑΓΚΟΥΝΗ</t>
        </r>
      </text>
    </comment>
    <comment ref="O200" authorId="1" shapeId="0" xr:uid="{00000000-0006-0000-0400-00000A000000}">
      <text>
        <r>
          <rPr>
            <b/>
            <sz val="9"/>
            <color indexed="81"/>
            <rFont val="Tahoma"/>
            <family val="2"/>
            <charset val="161"/>
          </rPr>
          <t>Vasilis:</t>
        </r>
        <r>
          <rPr>
            <sz val="9"/>
            <color indexed="81"/>
            <rFont val="Tahoma"/>
            <family val="2"/>
            <charset val="161"/>
          </rPr>
          <t xml:space="preserve">
Ο ΦΑΚΕΛΟΣ ΣΤΟΝ ΔΗΜΑΡΧΟΠ</t>
        </r>
      </text>
    </comment>
    <comment ref="Q203" authorId="0" shapeId="0" xr:uid="{00000000-0006-0000-0400-00000B000000}">
      <text>
        <r>
          <rPr>
            <b/>
            <sz val="9"/>
            <color indexed="81"/>
            <rFont val="Tahoma"/>
            <family val="2"/>
            <charset val="161"/>
          </rPr>
          <t>ΣΥΜΒΑΣΗ ΓΚΕΚΑ</t>
        </r>
      </text>
    </comment>
    <comment ref="Q204" authorId="1" shapeId="0" xr:uid="{00000000-0006-0000-0400-00000C000000}">
      <text>
        <r>
          <rPr>
            <b/>
            <sz val="9"/>
            <color indexed="81"/>
            <rFont val="Tahoma"/>
            <family val="2"/>
            <charset val="161"/>
          </rPr>
          <t>Vasilis:</t>
        </r>
        <r>
          <rPr>
            <sz val="9"/>
            <color indexed="81"/>
            <rFont val="Tahoma"/>
            <family val="2"/>
            <charset val="161"/>
          </rPr>
          <t xml:space="preserve">
ΣΥΜΒΑΣΗ ΟΙΚΟΣ ΑΕ</t>
        </r>
      </text>
    </comment>
    <comment ref="Q205" authorId="1" shapeId="0" xr:uid="{00000000-0006-0000-0400-00000D000000}">
      <text>
        <r>
          <rPr>
            <b/>
            <sz val="9"/>
            <color indexed="81"/>
            <rFont val="Tahoma"/>
            <family val="2"/>
            <charset val="161"/>
          </rPr>
          <t>Vasilis:</t>
        </r>
        <r>
          <rPr>
            <sz val="9"/>
            <color indexed="81"/>
            <rFont val="Tahoma"/>
            <family val="2"/>
            <charset val="161"/>
          </rPr>
          <t xml:space="preserve">
ΣΥΜΒΑΣΗ YRBANICA</t>
        </r>
      </text>
    </comment>
    <comment ref="Q247" authorId="1" shapeId="0" xr:uid="{00000000-0006-0000-0400-00000E000000}">
      <text>
        <r>
          <rPr>
            <b/>
            <sz val="9"/>
            <color indexed="81"/>
            <rFont val="Tahoma"/>
            <family val="2"/>
            <charset val="161"/>
          </rPr>
          <t>Vasili
ΚΑΟΥΣΗΣ ΑΠΟΡΡΙΜΑΤΟΦΟΡΑ</t>
        </r>
      </text>
    </comment>
    <comment ref="W247" authorId="2" shapeId="0" xr:uid="{00000000-0006-0000-0400-00000F000000}">
      <text>
        <r>
          <rPr>
            <b/>
            <sz val="9"/>
            <color indexed="81"/>
            <rFont val="Tahoma"/>
            <family val="2"/>
            <charset val="161"/>
          </rPr>
          <t>admin:</t>
        </r>
        <r>
          <rPr>
            <sz val="9"/>
            <color indexed="81"/>
            <rFont val="Tahoma"/>
            <family val="2"/>
            <charset val="161"/>
          </rPr>
          <t xml:space="preserve">
ΤΖΗΜΟΠΟΥΛΟΣ ΗΜΙΦΟΡΤΗΓΑ</t>
        </r>
      </text>
    </comment>
    <comment ref="Q248" authorId="0" shapeId="0" xr:uid="{00000000-0006-0000-0400-000010000000}">
      <text>
        <r>
          <rPr>
            <b/>
            <sz val="9"/>
            <color indexed="81"/>
            <rFont val="Tahoma"/>
            <family val="2"/>
            <charset val="161"/>
          </rPr>
          <t>ona:</t>
        </r>
        <r>
          <rPr>
            <sz val="9"/>
            <color indexed="81"/>
            <rFont val="Tahoma"/>
            <family val="2"/>
            <charset val="161"/>
          </rPr>
          <t xml:space="preserve">
ELTRAK
</t>
        </r>
      </text>
    </comment>
    <comment ref="T248" authorId="1" shapeId="0" xr:uid="{00000000-0006-0000-0400-000011000000}">
      <text>
        <r>
          <rPr>
            <b/>
            <sz val="9"/>
            <color indexed="81"/>
            <rFont val="Tahoma"/>
            <family val="2"/>
            <charset val="161"/>
          </rPr>
          <t>Vasilis:</t>
        </r>
        <r>
          <rPr>
            <sz val="9"/>
            <color indexed="81"/>
            <rFont val="Tahoma"/>
            <family val="2"/>
            <charset val="161"/>
          </rPr>
          <t xml:space="preserve">
ΚΑΛΑΘΟΦΟΡΟ ΠΑΠΑΔΟΠΟΥΛΟΥ</t>
        </r>
      </text>
    </comment>
  </commentList>
</comments>
</file>

<file path=xl/sharedStrings.xml><?xml version="1.0" encoding="utf-8"?>
<sst xmlns="http://schemas.openxmlformats.org/spreadsheetml/2006/main" count="3845" uniqueCount="1184">
  <si>
    <t xml:space="preserve">ΚΑΤΑΝΟΜΕΣ </t>
  </si>
  <si>
    <t>ΠΛΗΡΩΜΕΣ</t>
  </si>
  <si>
    <t>ΥΠΟΛΟΙΠΟ</t>
  </si>
  <si>
    <t>ΥΠ</t>
  </si>
  <si>
    <t>ΜΕΤΡΟ</t>
  </si>
  <si>
    <t>Α/Α ΕΡΓΟΥ</t>
  </si>
  <si>
    <t>ΤΙΤΛΟΣ ΕΡΓΟΥ</t>
  </si>
  <si>
    <t>ΕΓΚΕΚΡΙΜΕΝΗ ΠΙΣΤΩΣΗ</t>
  </si>
  <si>
    <t>ΠΡΟΥΠ/ΣΜΟΣ ΕΡΓΟΥ</t>
  </si>
  <si>
    <t xml:space="preserve">ΠΟΣΟ ΣΥΜΒΑΣΗΣ </t>
  </si>
  <si>
    <t>ΠΛΗΡΩΜΕΣ 2000</t>
  </si>
  <si>
    <t xml:space="preserve">ΣΥΝΟΛΙΚΟ ΥΨΟΣ ΛΟΓΑΡΙΑΣΜΩΝ </t>
  </si>
  <si>
    <t xml:space="preserve">ΑΠΟΦΑΣΗ  ΕΝΤΑΞΗΣ </t>
  </si>
  <si>
    <t xml:space="preserve">ΑΠΟΦΑΣΗ Δ.Σ </t>
  </si>
  <si>
    <t>A/A</t>
  </si>
  <si>
    <t>ΝΑΙ</t>
  </si>
  <si>
    <t>ΑΠΟΦΑΣΗ ΕΝΤΑΞΗΣ</t>
  </si>
  <si>
    <t>37/2015</t>
  </si>
  <si>
    <t>Αναπλάσεις-φυτεύσεις υπαίθριων δημοτικών χώρων Μαυροδενδρίου</t>
  </si>
  <si>
    <t>Ολοκλήρωση ανάπλασης δημοτικού κήπου Κοζάνης</t>
  </si>
  <si>
    <t>Κατασκευή λαχανόκηπου</t>
  </si>
  <si>
    <t>Δημιουργία χώρου απόθεσης οργανικών υπολλειμμάτων</t>
  </si>
  <si>
    <t>Ανάπλαση χώρων πρασίνου Δ.Ε.Κοζάνης</t>
  </si>
  <si>
    <t>Ανάπλαση χώρων πρασίνου Δ.Ε.Αιάνης</t>
  </si>
  <si>
    <t>Ανάπλαση χώρων πρασίνου Δ.Ε.Ελίμειας</t>
  </si>
  <si>
    <t>Ανάπλαση χώρων πρασίνου Δ.Ε.Ελλησπόντου</t>
  </si>
  <si>
    <t>Υπογειοποίηση κάδων</t>
  </si>
  <si>
    <t>Κατασκευή περίφραξης στο ΧΑΑΥ</t>
  </si>
  <si>
    <t>ΜΟΥΣΙΟΛΟΓΙΚΗ ΚΑΙ ΑΡΧΙΤΕΚΤΟΝΙΚΗ - ΜΟΥΣΙΟΛΟΓΙΚΗ ΜΕΛΕΤΗ ΕΚΘΕΧΩΡΟΥ ΒΙΒΛΙΟΘΗΚΗΣ</t>
  </si>
  <si>
    <t>ΕΠΕΚΤΑΣΗ ΚΑΙ ΛΕΙΤΟΥΡΓΙΑ ΑΣΥΡΜΑΤΟΥ ΔΙΚΤΥΟΥ ΣΤΟΝ ΚΑΛΛΙΚΡΑΤΙΚΟ ΔΗΜΟ ΚΟΖΑΝΗΣ</t>
  </si>
  <si>
    <t>ΤΟΠΙΚΟ ΕΝΕΡΓΕΙΑΚΟ ΣΧΕΔΙΟ ΔΡΑΣΗΣ</t>
  </si>
  <si>
    <t>ΣΤΡΑΤΗΓΙΚΟ ΣΧΕΔΙΟ MARKETING ΤΗΣ ΚΟΖΑΝΗΣ - ΤΟΥΡΙΣΤΙΚΗ ΑΝΑΠΤΥΞΗ</t>
  </si>
  <si>
    <t>ΣΥΣΤΗΜΑΤΙΚΗ ΠΑΡΑΚΟΛΟΥΘΗΣΗ ΚΑΙ ΚΑΤΑΓΡΑΦΗ ΤΗΣ ΠΟΙΟΤΗΤΑΣ ΤΗΣ ΑΤΜΟΣΦΑΙΡΑΣ ΣΤΗΝ ΠΕΡΙΟΧΗ ΤΟΥ ΔΗΜΟΥ ΚΟΖΑΝΗΣ</t>
  </si>
  <si>
    <t xml:space="preserve">ΑΠΑΛΛΟΤΡΙΩΣΕΙΣ-ΠΡΑΞΕΙΣ ΤΑΚΤΟΠΟΙΗΣΗΣ ΔΙΑΤΗΡΗΤΕΑ </t>
  </si>
  <si>
    <t>ΚΑΤΑΣΚΕΥΗ ΚΤΙΡΙΩΝ ΚΟΙΝΩΝΙΚΩΝ ΥΠΟΔΟΜΩΝ</t>
  </si>
  <si>
    <t>38.1</t>
  </si>
  <si>
    <t>ΚΑΤΑΣΚΕΥΗ ΚΤΙΡΙΟΥ ΠΟΛΛΑΠΛΩΝ ΧΡΗΣΕΩΝ ΣΤΟ ΤΔ Ν. ΝΙΚΟΠΟΛΗΣ</t>
  </si>
  <si>
    <t>38.2</t>
  </si>
  <si>
    <t>ΠΟΛΙΤΙΣΤΙΚΟ ΚΕΝΤΡΟ  ΑΡΓΙΛΟΥ</t>
  </si>
  <si>
    <t>ΕΠΙΚΑΙΡΟΠΟΙΗΣΗ ΓΠΣ ΚΟΖΑΝΗΣ</t>
  </si>
  <si>
    <t>ΥΠΟΔΟΜΕΣ ΥΓΕΙΟΝΟΜΙΚΟΥ ΕΝΔΙΑΦΕΡΟΝΤΟΣ ΣΤΟ ΔΗΜΟ ΚΟΖΑΝΗΣ</t>
  </si>
  <si>
    <t>ΣΥΝΤΗΡΗΣΗ ΑΘΛΗΤΙΚΩΝ ΥΠΟΔΟΜΩΝ ΔΗΜΟΥ ΚΟΖΑΝΗΣ</t>
  </si>
  <si>
    <t>ΕΞΟΙΚΟΝΟΜΗΣΗ ΕΝΕΡΓΕΙΑΣ ΣΤΟ ΔΗΜΟΤΙΚΟ ΦΩΤΙΣΜΟ ΤΩΝ Δ.Ε. ΕΛΛΗΣΠΟΝΤΟΥ - ΑΙΑΝΗΣ - ΕΛΙΜΕΙΑΣ - ΔΗΜ. ΥΨΗΛΑΝΤΗ</t>
  </si>
  <si>
    <t>ΠΡΟΜΗΘΕΙΑ Φ/Β PANEL ΓΙΑ ΤΙΣ ΑΝΑΓΚΕΣ ΦΩΤΙΣΜΟΥ ΜΗ ΗΛΕΚΤΡΟΔΟΤΟΥΜΕΝΩΝ ΧΡΩΝ ΣΕ ΠΕΡΙΟΧΕΣ ΤΟΥ ΔΗΜΟΥ ΚΟΖΑΝΗΣ</t>
  </si>
  <si>
    <t>ΕΚΓΑΤΑΣΤΑΣΗ ΦΩΤΟΒΟΛΤΑΙΚΩΝ ΣΤΑΘΜΩΝ ΣΕ ΚΤΙΡΙΑ ΔΗΜΟΥ ΚΟΖΑΝΗΣ</t>
  </si>
  <si>
    <t>25.1</t>
  </si>
  <si>
    <t xml:space="preserve">«Προμήθεια, εγκατάσταση και θέση σε λειτουργία 16 Φ/Β διασυνδεδεμένων συστημάτων σε κτίρια και εγκαταστάσεις του Δήμου Κοζάνης» </t>
  </si>
  <si>
    <t>25.2</t>
  </si>
  <si>
    <t>Διασύνδεση  φωτοβολταϊκών σταθμών με το δίκτυο της ΔΕΗ</t>
  </si>
  <si>
    <t>ΜΕΛΕΤΕΣ ΩΡΙΜΑΝΣΗΣ ΕΡΓΩΝ ΕΣΠΑ ΚΑΙ ΝΕΑΣ ΠΡΟΓΡΑΜΜΑΤΙΚΗΣ ΠΕΡΙΟΔΟΥ 2014-2020</t>
  </si>
  <si>
    <t>47.1</t>
  </si>
  <si>
    <t>«Μελέτη επέκτασης δικτύων τηλεθέρμανσης Κοζάνης στους οικισμούς Κρόκου και Δρεπάνου</t>
  </si>
  <si>
    <t>47.2</t>
  </si>
  <si>
    <t xml:space="preserve">Σήμανση - Ασφάλιση της υφιστάμενης Αγροτικής οδού Καρυδίτσας-Αγ. Παρασκευής συνολικού μήκους 5,5km  </t>
  </si>
  <si>
    <t>47.3</t>
  </si>
  <si>
    <t>Τοπογραφική Αποτύπωση Υφιστάμενης Αγροτικής Οδού Καρυδίτσας - Αγ Παρασκευής συνολικού μήκος 5,5km</t>
  </si>
  <si>
    <t>47.4</t>
  </si>
  <si>
    <t>ΥΠΗΡΕΣΙΕΣ ΤΕΧΝΙΚΟΥ ΣΥΜΒΟΥΛΟΥ ΓΙΑ ΤΟ 5ο ΥΠΟΕΡΓΟ  ΤΟΥ ΠΡΟΓΡΑΜΜΑΤΟΣ ΕΞΟΙΚΟΝΟΜΩ</t>
  </si>
  <si>
    <t>47.5</t>
  </si>
  <si>
    <t>Τεχνικές μελέτες εφαρμογής</t>
  </si>
  <si>
    <t>Μελέτες Β΄φάσης έργων υποδομής νέου οικισμού Ποντοκώμης</t>
  </si>
  <si>
    <t>Μελέτες ανάπλασης κεντρικών τμημάτων οικισμών</t>
  </si>
  <si>
    <t>1η ΣΥΜΠΛΗΡΩΜΑΤΙΚΗ ΣΥΜΒΑΣΗ ΚΤΙΡΙΟΥ ΒΙΒΛΙΟΘΗΚΗΣ ΚΑΙ ΕΚΘΕΣΙΑΚΟΥ ΧΩΡΟΥ ΒΙΒΛΙΟΘΗΚΗΣ</t>
  </si>
  <si>
    <t>Τεχνικές μελέτες Καλλικρατικού Δήμου Κοζάνης</t>
  </si>
  <si>
    <t>Εκτίμηση της προέλευσης του εξασθενούς χρωμίου στο υπόγειο νερό ύδρευσης την Δημοτικών Διαμερισμάτων Ακρινής-Αγίου Δημητρίου-Ρυακίου-Κοιλάδας του Δήμου Κοζάνης</t>
  </si>
  <si>
    <t>Μελέτη υποδομών Θερμοκηπιακού πάρκου</t>
  </si>
  <si>
    <t>Ελεγχος ποιότητας υδάτων αρδευτικών δικτύων και κτηνοτροφικών μονάδων</t>
  </si>
  <si>
    <t>Περιβαλλοντικές αδειοδοτήσεις και λοιπές υποστηριχτικές μελέτες , και υπηρεσίες όσον αφορά υφιστάμενα και νέα αρδευτικά δίκτυα, λατομικούς χώρους και κτηνοτροφικές ζώνες</t>
  </si>
  <si>
    <t>Μελέτες έργων Α΄φάσης  Δυτικού νεκροταφείου Κοζάνης</t>
  </si>
  <si>
    <t>Τοπογραφικές αποτυπώσεις-νομιμοποίηση κτιρίων</t>
  </si>
  <si>
    <t>Μελέτες οριοθέτησης ρεμάτων</t>
  </si>
  <si>
    <t>Μελέτη ανάπλασης πρώην στρατοπέδου Ρωμανέλη</t>
  </si>
  <si>
    <t>Μελέτη υπόγειων νερών πόλης Κοζάνης για αστικό και περιαστικό πράσινο</t>
  </si>
  <si>
    <t>Μελέτη κατασκευής χώρου για διαχείρηση οργανικών αποβλήτων</t>
  </si>
  <si>
    <t>Μελέτες ανάπλασης πλατείας Λασσάνη (συμπληρωματική)</t>
  </si>
  <si>
    <t>τευχος δημοπράττησης για την επιλογή αναδόχου του έργου Αναπτυξη και εκμεταλλευση χωρου σταθμευσης βαρέων οχημάτων (ΧΣΒΟΧ)</t>
  </si>
  <si>
    <t>Προετομασία φακέλλου τεκμηριωσης θεμάτων συνεργασίας με τη ΒΙΠΕ ΕΤΒΑ ΑΕ για την αναπτυξη της ΒΙΠΕ Κοζάνης</t>
  </si>
  <si>
    <t>Μελέτη για τη βελτιστοποίηση της διαχείρισης των Α.Σ.Α στο Δήμο Κοζάνης</t>
  </si>
  <si>
    <t>Μελέτη κατασκευής Δημοτικού λαχανόκηπου</t>
  </si>
  <si>
    <t>Μελέτη ενεργειακής αναβάθμισης δημόσιου χώρου</t>
  </si>
  <si>
    <t>Μελέτη δημιουργίας πάρκων τσέπης</t>
  </si>
  <si>
    <t>Μελέτη για ολοκλήρωση της ανάπλασης Δημοτικού κήπου Κοζάνης</t>
  </si>
  <si>
    <t>Μελέτη ανάδειξης δικτύου οριβατικών και περιπατικών μονοπατιών στα όρια του Δήμου Κοζάνης</t>
  </si>
  <si>
    <t>Μελέτη κέντρου διάδοσης καλιέργειας αρωματικών-θεραπευτικών φυτών και περιβαλλοντικής ευαισθητοποίησης</t>
  </si>
  <si>
    <t xml:space="preserve"> Μελέτες  περιοχών Δημητρίου Υψηλάντη-Ελλησπόντου</t>
  </si>
  <si>
    <t>Μελέτες ηλεκτρομηχανολογικών εγκαταστάσεων Λαογραφικού Μουσείου</t>
  </si>
  <si>
    <t>Μελέτες ωρίμανσης έργων Αρχαιολογικού Μουσείου Αιανής -νομιμοποίηση</t>
  </si>
  <si>
    <t>Ανάπλαση κεντρικής πλατείας της Αιανής</t>
  </si>
  <si>
    <t>Συμπληρωματικές εργασίες ολοκλήρωσης γηπέδου 5Χ5 Τ Κ Αγίου Δημητρίου</t>
  </si>
  <si>
    <t>ΠΡΟΜΗΘΕΙΑ ΚΑΙ ΑΝΤΙΚΑΤΑΣΤΑΣΗ ΛΑΜΠΤΗΡΩΝ ΜΕ ΤΕΧΝΟΛΟΓΙΑΣ LED ΓΙΑ ΤΗΝ ΕΞΟΙΚΟΝΟΜΗΣΗ ΗΛΕΚΤΡΙΚΗΣ ΕΝΕΡΓΕΙΑΣ ΣΤΟ ΔΗΜΟΤΙΚΟ ΦΩΤΙΣΜΟ ΤΩΝ ΤΟΠΟΚΩΝ ΚΟΙΝΟΤΗΤΩΝ ΚΟΖΑΝΗΣ ΕΚΤΟΣ ΤΗΣ ΔΗΜΟΤΙΚΗΣ ΚΟΙΝΟΤΗΤΑΣ ΚΟΖΑΝΗΣ</t>
  </si>
  <si>
    <t>ΠΡΟΜΗΘΕΙΑ ΚΑΙ ΑΝΤΙΚΑΤΑΣΤΑΣΗ ΛΑΜΠΤΗΡΩΝ ΜΕ ΤΕΧΝΟΛΟΓΙΑΣ LED ΓΙΑ ΤΗΝ ΕΞΟΙΚΟΝΟΜΗΣΗ ΗΛΕΚΤΡΙΚΗΣ ΕΝΕΡΓΕΙΑΣ ΣΤΟ ΔΗΜΟΤΙΚΟ ΦΩΤΙΣΜΟ ΤΟΥ ΔΗΜΟΥ ΚΟΖΑΝΗΣ</t>
  </si>
  <si>
    <t>ΕΓΚΑΤΑΣΤΑΣΗ Φ/Β ΣΤΑΘΜΩΝ ΣΕ ΔΗΜΟΤΙΚΑ ΚΤΗΡΙΑ</t>
  </si>
  <si>
    <t>Μελέτες για την Ενεργειακή Αναβάθμιση Δημοτικών Κτηρίων</t>
  </si>
  <si>
    <t>Ενεργειακή Αναβάθμιση του 2ου Δημοτικού Σχολείου Κοζάνης</t>
  </si>
  <si>
    <t>Ενεργειακή Αναβάθμιση του 6ου Δημοτικού Σχολείου Κοζάνης</t>
  </si>
  <si>
    <t>Ενεργειακή Αναβάθμιση του 7ου Δημοτικού Σχολείου Κοζάνης</t>
  </si>
  <si>
    <t>Ενεργειακή Αναβάθμιση του 8ου Δημοτικού Σχολείου Κοζάνης</t>
  </si>
  <si>
    <t>Ενεργειακή Αναβάθμιση του 11ου &amp; 14ου  Δημοτικού Σχολείου Κοζάνης</t>
  </si>
  <si>
    <t>Ενεργειακή Αναβάθμιση του 11ου Νηπιαγωγείου, του Δημοτικού Παιδικού Σταθμού Νέας Καρδιάς &amp; του 2ου Δημοτικού Παιδικού Σταθμού του Δήμου Κοζάνης</t>
  </si>
  <si>
    <t>Ενεργειακή Αναβάθμιση του Γυμνασίου Λευκοπηγής</t>
  </si>
  <si>
    <t>Ενεργειακή Αναβάθμιση του Δημοτικού Σχολείου Αιανής</t>
  </si>
  <si>
    <t>Ενεργειακή Αναβάθμιση του Δημοτικού Σχολείου Κοίλων Κοζάνης</t>
  </si>
  <si>
    <t>Ενεργειακή Αναβάθμιση του Δημοτικού Σχολείου στο Μαυροδένδρι Κοζάνης</t>
  </si>
  <si>
    <t>Ενεργειακή Αναβάθμιση του Δημοτικού Σχολείου Χαραυγής του Δήμου Κοζάνης</t>
  </si>
  <si>
    <t>ΠΡΟΜΗΘΕΙΑ ΛΟΓΙΣΜΙΚΟΥ (ΕΦΑΡΜΟΓΗ ΔΗΜΟΥ ΚΟΖΑΝΗΣ ΓΙΑ ΕΞΥΠΝΑ ΚΙΝΗΤΑ ΤΗΛΕΦΩΝΑ ΛΕΙΤΟΥΡΓΙΚΟΥ ΣΥΣΤΗΜΑΤΟΣ iOs ΚΑΙ android)</t>
  </si>
  <si>
    <t>ΑΝΑΠΛΑΣΗ-ΑΝΑΔΕΙΞΗ ΧΩΡΟΥ ΣΙΔΗΡΟΔΡΟΜΙΚΟΥ ΣΤΑΘΜΟΥ ΚΟΖΑΝΗΣ, ΚΑΙ ΠΡΟΦΗΤΗ ΗΛΙΑ</t>
  </si>
  <si>
    <t>ΟΛΟΚΛΗΡΩΣΗ ΑΘΛΗΤΙΚΩΝ ΕΓΚΑΤΑΣΤΑΣΕΩΝ ΑΙΑΝΗΣ</t>
  </si>
  <si>
    <t>ΚΑΤΑΣΚΕΥΗ ΘΥΡΟΦΡΑΓΜΑΤΟΣ ΣΤΟ ΚΑΝΑΛΙ ΣΟΥΛΟΥ ΓΙΑ ΤΗΝ ΔΙΕΥΚΟΛΥΝΣΗ ΤΗΣ ΑΡΔΕΥΣΗΣ ΤΩΝ ΑΓΡΟΤΩΝ ΤΗΣ ΠΕ ΕΛΛΗΣΠΟΝΤΟΥ</t>
  </si>
  <si>
    <t>ΕΠΙΣΚΕΥΗ-ΑΝΑΒΑΘΜΙΣΗ ΥΠΑΙΘΡΙΟΥ ΑΜΦΙΘΕΑΤΡΟΥ</t>
  </si>
  <si>
    <t>ΕΞΟΙΚΟΝΟΜΗΣΗ ΕΝΕΡΓΕΙΑΣ ΣΤΟ ΔΗΜΟΤΙΚΟ ΦΩΤΙΣΜΟ ΤΟΥ ΔΗΜΟΥ ΚΟΖΑΝΗΣ</t>
  </si>
  <si>
    <t xml:space="preserve">ΚΑΤΑΣΚΕΥΗ ΒΑΣΕΩΝ ΠΕΡΙΦΡΑΞΕΩΝ ΓΗΠΕΔΟΥ ΑΙΑΝΗΣ </t>
  </si>
  <si>
    <t>Πιλοτική εφαρμογή ενοποίησης και λειτουργικής αναβάθμισης  των Γεωγραφικών Συστημάτων Πληροφοριών (GIS)        Δήμου Κοζάνης, ΔΕΥΑ Κοζάνης και Αναπτυξιακής Δυτικής Μακεδονίας Α.Ε. – ΑΝΚΟ</t>
  </si>
  <si>
    <t>254/2015</t>
  </si>
  <si>
    <t>Ερευνητική συνδρομή στο Δήμο Kοζάνης για τη χάραξη δράσεων στροφής από τον κορεσμό προς τη Βιώσιμη Κινητικότητα - Πλαίσιο στρατηγικής για την ευαισθητοποίηση και κινητοποίηση της τοπικής κοινωνίας απέναντι σε προβλήματα περιβάλλοντος και μετακινήσεων</t>
  </si>
  <si>
    <t xml:space="preserve">Μελέτη- Εκτέλεση δημόσιων δασοτεχνικών έργων δασικής αναψυχής, άθλησης και περιβαλλοντικής ενημέρωσης στο δημόσιο δάσος ¨Κουρί¨ στην περιοχή του Δήμου Κοζάνης της Περιφερειακής ενότητας Κοζάνης της Περιφέρειας Δυτικής Μακεδονίας, προϋπολογισμού δύο εκατομμύριων ευρώ </t>
  </si>
  <si>
    <t>275/2015</t>
  </si>
  <si>
    <t>Συμπληρωματικές εργασίες για την ολοκλήρωση του κτιρίου Βιβλιοθήκης</t>
  </si>
  <si>
    <t>Μελέτες ωρίμανσης έργου δημιουργίας νέων κοιμητηριακών υποδομών στο Δήμο Κοζάνης</t>
  </si>
  <si>
    <t>340/2015</t>
  </si>
  <si>
    <t xml:space="preserve">Μελέτη-Ολοκληρωμένος σχεδιασμός Διαχείρισης Απορριμμάτων του Δήμου Κοζάνης </t>
  </si>
  <si>
    <t>351/2015</t>
  </si>
  <si>
    <t xml:space="preserve">Ολοκληρωμένο πρόγραμμα ενημέρωσης Πόρτα-Πόρτα στο Δήμο Κοζάνης </t>
  </si>
  <si>
    <t>ΠΛΗΡΩΜΕΣ 2015</t>
  </si>
  <si>
    <t>ΠΛΗΡΩΜΕΣ 2016</t>
  </si>
  <si>
    <t>ΠΛΗΡΩΜΕΣ 2017</t>
  </si>
  <si>
    <t>ΠΛΗΡΩΜΕΣ 2018</t>
  </si>
  <si>
    <t>ΣΥΝΟΛΟ</t>
  </si>
  <si>
    <t>Η/Α ΘΕΩΡΗΣΗΣ</t>
  </si>
  <si>
    <t>ΠΟΣΟ</t>
  </si>
  <si>
    <t>ΕΞΩΦΛΗΘΗΚΕ</t>
  </si>
  <si>
    <t>Ενεργειακή Αναβάθμιση κτηρίου Τεχνικών Υπηρεσιών Δήμου Κοζάνης</t>
  </si>
  <si>
    <t xml:space="preserve">Τοπικό Ενεργειακό Σχέδιο Δράσης </t>
  </si>
  <si>
    <t>ΘΕΩΡΗΣΗ</t>
  </si>
  <si>
    <t>ναι</t>
  </si>
  <si>
    <t>«Στρατηγικό Σχέδιο Μάρκετινγκ της Κοζάνης: Κοζάνη 2020»</t>
  </si>
  <si>
    <t>XE 628 10-8-15</t>
  </si>
  <si>
    <t>1η Συμπληρωματική σύμβαση Κτιρίου Βιβλιοθήκης και εκθεσιακόυ χώρου βιβλιοθήκης</t>
  </si>
  <si>
    <t>XE567 23/7/15</t>
  </si>
  <si>
    <t>XE996 29/10/15</t>
  </si>
  <si>
    <t>XE322 5/10/15</t>
  </si>
  <si>
    <t>21/12/2015</t>
  </si>
  <si>
    <t>5-11-15 ENTAL</t>
  </si>
  <si>
    <t>Α/Α</t>
  </si>
  <si>
    <t xml:space="preserve">ΠΛΗΡΩΜΕΣ </t>
  </si>
  <si>
    <t>ΕΑΠ 2012-2016</t>
  </si>
  <si>
    <t>ΒΕΛΤΙΩΣΗ ΠΡΟΣΒΑΣΙΜΟΤΗΤΑΣ ΥΠΟΔΟΜΩΝ ΔΗΜΟΥ ΚΟΖΑΝΗΣ ΓΙΑ ΑΜΕΑ</t>
  </si>
  <si>
    <t>ΔΙΚΤΥΟ ΟΜΒΡΙΩΝ ΥΔΑΤΩΝ ΤΚ ΔΡΕΠΑΝΟΥ</t>
  </si>
  <si>
    <t>ΚΑΤΑΣΚΕΥΗ ΤΕΧΝΙΚΩΝ ΕΡΓΩΝ ΤΚ ΚΑΙΣΑΡΕΙΑΣ, ΚΑΠΝΟΧΩΡΙΟΥ, ΚΑΤΩ ΚΩΜΗΣ, ΡΟΔΙΑΝΗΣ, ΡΥΑΚΙΟΥ</t>
  </si>
  <si>
    <t>ΑΠΟΚΑΤΑΣΤΑΣΗ ΔΗΜ. ΚΤΙΡΙΩΝ ΟΙΚΙΣΜΩΝ ΑΝΩ ΚΩΜΗΣ, ΟΙΝΟΗΣ, ΠΕΤΡΑΝΩΝ, ΜΗΛΕΑΣ, ΠΤΕΛΕΑΣ, ΣΙΔΕΡΩΝ &amp; ΝΕΑΣ ΝΙΚΟΠΟΛΗΣ</t>
  </si>
  <si>
    <t>ΕΣΩΤΕΡΙΚΗ ΟΔΟΠΟΙΙΑ ΟΙΚΙΣΜΟΥ ΝΕΑΣ ΠΟΝΤΟΚΩΜΗΣ (Α΄ ΦΑΣΗ ΧΩΜΑΤΟΥΡΓΙΚΑ)</t>
  </si>
  <si>
    <t>ΠΡΟΣΘΗΚΗ 4 ΑΙΘΟΥΣΩΝ ΣΤΟ 18ο ΚΟΖΑΝΗΣ</t>
  </si>
  <si>
    <t>ΠΡΟΣΘΗΚΗ 1 ΑΙΘΟΥΣΑΣ ΣΤΟ ΝΗΠΙΑΓΩΓΕΙΟ ΚΡΟΚΟΥ</t>
  </si>
  <si>
    <t>ΣΥΝΤΗΡΗΣΗ ΚΤΙΡΙΟΥ ΠΟΛΑΠΛΩΝ ΧΡΗΣΕΩΝ &amp; ΛΟΙΠΩΝ ΚΤΙΡΙΩΝ ΤΚ ΑΓΙΟΥ ΔΗΜΗΤΡΙΟΥ</t>
  </si>
  <si>
    <t>Ε.Α.Π 2012-2016</t>
  </si>
  <si>
    <t xml:space="preserve">Σύνολο Προγράμματος </t>
  </si>
  <si>
    <t xml:space="preserve">138,0 ΕΚ </t>
  </si>
  <si>
    <t>Προσαύξηση 15%</t>
  </si>
  <si>
    <t>158,00 ΕΚ</t>
  </si>
  <si>
    <t>Κατανομή 2012 για Δήμο Κοζάνη ς</t>
  </si>
  <si>
    <t>Εκτίμηση γα σύνολο 2012-2016</t>
  </si>
  <si>
    <t>ΜΕ ΠΡΟΣΑΥΞΗΣΗ 15%</t>
  </si>
  <si>
    <t xml:space="preserve">Με την παραδοχή ότι εξακολουθούν να ισχύουν τα ίδια </t>
  </si>
  <si>
    <t>2017-2019</t>
  </si>
  <si>
    <t xml:space="preserve">ΑΡΑ Ο ΔΗΜΟΣ ΘΑ ΔΙΑΧΕΙΡΙΣΤΕΙ ΣΥΝΟΛΙΚΑ ΑΠΌ ΕΑΠ </t>
  </si>
  <si>
    <t xml:space="preserve">ΕΤΗΣΙΑ </t>
  </si>
  <si>
    <t xml:space="preserve">ΝΕΑ ΠΡΟΓΡΑΜΜΑΤΙΚΗ ΓΙΑ ΔΗΜΟ </t>
  </si>
  <si>
    <t>ΥΠΟΛΟΙΠΑ ΓΙΑ ΕΑΠ 2012-2016</t>
  </si>
  <si>
    <t>ΥΠΟΛΟΙΠΑ ΓΙΑΝ ΕΑΠ 2012-2016 ΜΕ ΠΡΟΣΑΥΞΗΣΗ</t>
  </si>
  <si>
    <t>ΥΠΟΛΟΙΠΑ ΑΠΟ ΠΡΟΗΓΟΥΜΕΝΗ ΠΡΟΓΡΑΜΜΑΤΙΚΗ</t>
  </si>
  <si>
    <t>ΕΛΛΗΣΠΟΝΤΟΥ</t>
  </si>
  <si>
    <t>ΕΛΙΜΕΙΑΣ</t>
  </si>
  <si>
    <t>ΝΑ ΣΥΜΠΕΡΗΛΗΦΘΕΙ ΣΕ ΕΝΑ ΑΙΤΗΜΑ ΠΛΗΡΩΜΗΣ ΑΥΤΗΣ ΤΗΣ ΠΡΟΓΡΑΜΜΑΤΙΚΗΣ ΠΕΡΙΟΔΟΥ</t>
  </si>
  <si>
    <t>ΔΗΜΟΣ ΚΟΖΑΝΗΣ</t>
  </si>
  <si>
    <t>ΤΟΠΙΚΟΣ ΠΟΡΟΣ 2014</t>
  </si>
  <si>
    <t>ΣΤΟΙΧΕΙΑ ΕΚΤΑΜΙΕΥΣΗΣ ΑΠΌ ΔΕΗ  ( ΤΙΜ/ΗΜΕΡ.)</t>
  </si>
  <si>
    <t xml:space="preserve">ΕΡΓΟ -ΔΡΑΣΗ  </t>
  </si>
  <si>
    <t>ΠΟΣΟ €</t>
  </si>
  <si>
    <t>ΔΙΚΑΙΟΥΧΟΣ</t>
  </si>
  <si>
    <t>ΧΡΗΜ. ΕΝΤΑΛΜΑ</t>
  </si>
  <si>
    <t>ΗΜΕΡΟΜΗΝΙΑ ΠΛΗΡΩΜΗΣ</t>
  </si>
  <si>
    <t>ΚΑΕ 1319.0045 ΓΡ.22/27-1-2014</t>
  </si>
  <si>
    <t xml:space="preserve"> Ανακατασκευή παλαιού γηπέδου ποδοσφαίρου στην Αιανή 65375/2391/26/07/2012 (ΠΟΡΟΣ - ΘΗΣΕΑΣ)</t>
  </si>
  <si>
    <t xml:space="preserve">ΑΛΚ. ΣΠΑΝΟΣ &amp; ΣΙΑ ΕΤΕ </t>
  </si>
  <si>
    <t>122Γ/5-3-2014</t>
  </si>
  <si>
    <t>ΚΑΕ 1319.0044           ΓΡ. 48/17-2-2014</t>
  </si>
  <si>
    <t>Μελέτη καταγραφής για αρχειοθέτηση σε σύστημα και εκπόνηση σεναρίων αξιοποίησης ακινήτων ιδιοκτησίας Δήμου Κοζάνης 65375/2391/26/07/2012</t>
  </si>
  <si>
    <t>ΕΙΔΙΚΟΣ ΛΟΓ/ΣΜΟΣ ΚΟΝΔΥΛΙΩΝ ΕΡΕΥΝΑΣ ΠΑΝ. ΔΥΤ. ΜΑΚΕΔΟΝΙΑΣ</t>
  </si>
  <si>
    <t>111Γ/28-2-2014</t>
  </si>
  <si>
    <t>111Γ/28-2-2015</t>
  </si>
  <si>
    <t>ΚΑΕ 1319.0011  ΓΡ.48/17-2-2014</t>
  </si>
  <si>
    <t>Εκπόνηση μελετών χωροθέτησης για τη δημιουργεία νέων κοιμητηρίων πόλης Κοζάνης Δήμου Κοζάνης 65375/2391/26/07/2012</t>
  </si>
  <si>
    <t xml:space="preserve">ΑΝΚΟ </t>
  </si>
  <si>
    <t>71Α/12-3-2014</t>
  </si>
  <si>
    <t>ΚΑΕ 1319.0006     ΓΡ.48/17-2-2014</t>
  </si>
  <si>
    <t>Διάνοιξη οδού Αλλικαρνασού 65375/2391/26/07/2012</t>
  </si>
  <si>
    <t>ΑΠΟΣΤΟΛΙΔΗΣ ΙΩΑΝΝΗΣ</t>
  </si>
  <si>
    <t>121Γ/5-3-2014</t>
  </si>
  <si>
    <t>ΚΑΕ  1319.0005  ΓΡ.83/13-3-2014</t>
  </si>
  <si>
    <t>Ολοκλήρωση έργων 3ου ΠΕΠ 65375/2391/26/07/2012</t>
  </si>
  <si>
    <t>Κ/Ξ ΒΛΑΧΟΣ ΚΩΤΣΙΔΗΣ ΜΗΤΟΓΛΟΥ</t>
  </si>
  <si>
    <t>217Α/12-6-2014</t>
  </si>
  <si>
    <t>ΡΙΖΟΠΟΥΛΟΣ ΓΕΩΡΓΙΟΣ &amp; ΣΙΑ Ο.Ε</t>
  </si>
  <si>
    <t>87Α/21-3-2014</t>
  </si>
  <si>
    <t>943/13-2-2014 ΚΑΕ 1319.0008 ΓΡ.83/13-3-2014</t>
  </si>
  <si>
    <t>Μελέτη ανάπλασης κεντρικής πλατείας Κοζάνης 65375/2391/26/07/2012</t>
  </si>
  <si>
    <t>ΨΑΛΤΟΥ ΚΟΥΡΚΟΥΛΗ</t>
  </si>
  <si>
    <r>
      <t xml:space="preserve">288Α &amp; 755Γ  </t>
    </r>
    <r>
      <rPr>
        <b/>
        <sz val="10"/>
        <rFont val="Arial"/>
        <family val="2"/>
        <charset val="161"/>
      </rPr>
      <t>ΥΠΟΛ. 5.965,50€</t>
    </r>
  </si>
  <si>
    <t>ΚΑΕ  1319.0008  ΓΡ.83/13-3-2014</t>
  </si>
  <si>
    <t>ΑΡΧΙΤΕΚΤΟΝΙΚΟΥ ΔΙΑΓΩΝΙΣΜΟΥ  ΠΛΗΡΩΘΗΚΑΝ ΟΛΟΙ</t>
  </si>
  <si>
    <t>ΚΑΕ  1319.0025    ΓΡ.83/13-3-2014</t>
  </si>
  <si>
    <t>Ανάπτυξη Αγροτικών Περιοχών 65375/2391/26/07/2012</t>
  </si>
  <si>
    <t>ΑΝΔΗΚΟ</t>
  </si>
  <si>
    <r>
      <t xml:space="preserve">104Α/28-3-2014 </t>
    </r>
    <r>
      <rPr>
        <b/>
        <sz val="10"/>
        <rFont val="Arial"/>
        <family val="2"/>
        <charset val="161"/>
      </rPr>
      <t>ΔΟΣΑΜΕ ΕΠΙΠΛΕΟΝ 4.600€</t>
    </r>
  </si>
  <si>
    <t>ΚΑΕ  1319.0017   ΓΡ.156/30-4-2014</t>
  </si>
  <si>
    <t>Ηλεκτροφοτισμός γηπέδου ΤΔ Μαυροδενδρίου 65375/2391/26/07/2012</t>
  </si>
  <si>
    <t>ΜΑΥΡΟΔΗΜΟΣ ΣΤΕΡΓΙΟΣ</t>
  </si>
  <si>
    <t>492Γ/5-5-2014</t>
  </si>
  <si>
    <t>ΚΑΕ 1319.0021   ΓΡ.156/30-4-2014</t>
  </si>
  <si>
    <t>Αντικατάσταση εσωτερικού δικτύου ύδρευσης Τ.Δ Αγίου Χαραλάμπους &amp; Βοσκοχωρίου 65375/2391 26/7/2012</t>
  </si>
  <si>
    <t>ΑΛΕΞΙΟΥ ΗΛΙΑΣ</t>
  </si>
  <si>
    <t>491Γ/5-5-2014</t>
  </si>
  <si>
    <t>973/16-4-2014 ΚΑΕ 1319.0035  ΓΡ.223/3-6-2014</t>
  </si>
  <si>
    <t>Μουσειολογική και αρχιτεκτωνική-μουσειολογική μελέτη εκθεσιακού χώρου βιβλιοθήκης 65375/2391/26/07/2012</t>
  </si>
  <si>
    <t>ΕΙΔΙΚΟΣ ΛΟΓ/ΣΜΟΣ Α.Π.Θ</t>
  </si>
  <si>
    <t>203Α/26-5-2014</t>
  </si>
  <si>
    <t>972/16-4-2014 ΚΑΕ 1319.0041  ΓΡ.223/3-6-2014</t>
  </si>
  <si>
    <t>Μελέτες  ωρίμανσης έργων ΕΣΠΑ 65375/2391/26/07/2012</t>
  </si>
  <si>
    <t>202Α/23-5-2014</t>
  </si>
  <si>
    <t>970/16-4-2014 ΚΑΕ 1319.0069  ΓΡ.223/3-6-2014</t>
  </si>
  <si>
    <t>Στρατηγικό σχέδιο μάρκετινγκ της Κοζάνης : Κοζάνη 2020</t>
  </si>
  <si>
    <t>ΠΑΝΕΠΙΣΤΗΜΙΟ ΘΕΣΣΑΛΙΑΣ</t>
  </si>
  <si>
    <t>255Α/9-7-2014</t>
  </si>
  <si>
    <t>976/16-4-2014  ΚΑΕ 1319.0001  ΓΡ.223/3-6-2014</t>
  </si>
  <si>
    <t>Ολοκλήρωση έργων υποδομών 65375/2391/26/07/2012</t>
  </si>
  <si>
    <t>ΓΑΙΤΑΝΗ ΑΝΑΣΤΑΣΙΑ ( ΑΛΙΑΚΜΩΝ ΑΤΕΒΕ)</t>
  </si>
  <si>
    <t>702Γ/1-8-2014  757Γ/10-9-2014</t>
  </si>
  <si>
    <t>6/8/2014  25/9/2014</t>
  </si>
  <si>
    <t>968/11-4-2014 ΚΑΕ 1319.0044  ΓΡ.223/3-6-2014</t>
  </si>
  <si>
    <t>503Γ/8-5-2014</t>
  </si>
  <si>
    <t>ΚΑΕ 1319.0060    ΓΡ. 223/3-6-2014</t>
  </si>
  <si>
    <t>Επικαιροποίηση ΓΠΣ Κοζάνης 58135/1144-2-7-2013</t>
  </si>
  <si>
    <t xml:space="preserve">ΑΣΤΙΚΗ ΔΙΑΧΕΙΡΙΣΗ Α.Ε </t>
  </si>
  <si>
    <r>
      <t xml:space="preserve">215Α/5-6-2014 </t>
    </r>
    <r>
      <rPr>
        <b/>
        <sz val="10"/>
        <rFont val="Arial"/>
        <family val="2"/>
        <charset val="161"/>
      </rPr>
      <t>ΥΠΟΛΟΙΠΟ 1.280€</t>
    </r>
  </si>
  <si>
    <t>ΚΑΕ  1319.0023   ΓΡ.256/27-6-2014</t>
  </si>
  <si>
    <t>Ατμοσφαιρική ρύπανση στην περιοχή του Δήμου Κοζάνης- διερέυνηση της ανατομίας του προβλήματος 65375/2391/26/07/2012</t>
  </si>
  <si>
    <t>ΤΕΙ ΚΟΖΑΝΗΣ</t>
  </si>
  <si>
    <t xml:space="preserve">623Γ/9-7-2014 724Γ/13-8-2014 </t>
  </si>
  <si>
    <t>10/7/2014   26/9/2014</t>
  </si>
  <si>
    <t>ΚΑΕ  1319.0041   ΓΡ.256/27-6-2014</t>
  </si>
  <si>
    <t>Μελέτες  ωρίμανσης έργων ΕΣΠΑ 65375/2391/26/07/2012( ΟΛΟΚΛΗΡΩΣΗ ΟΙΚΙΣΤΙΚΗΣ ΑΝΑΠΛΑΣΗΣ ΚΕΝΤΡΙΚΟΥ ΤΜΗΜΑΤΟΣ ΑΙΑΝΗΣ)</t>
  </si>
  <si>
    <t>370Α/15-9-2014</t>
  </si>
  <si>
    <t>ΕΚΚΡΕΜΕΙ</t>
  </si>
  <si>
    <t>986/25-6-2014 ΚΑΕ 1319.0010  ΓΡ. 380/28-8-14</t>
  </si>
  <si>
    <t>Εκπόνηση μελετών γεωτεχνικής-γεωλογικής καταλληλότητας στον Δήμο Κοζάνης 65375/2391/26/07/2012</t>
  </si>
  <si>
    <r>
      <t xml:space="preserve">ΙΓΜΕ  </t>
    </r>
    <r>
      <rPr>
        <b/>
        <sz val="10"/>
        <rFont val="Arial"/>
        <family val="2"/>
        <charset val="161"/>
      </rPr>
      <t>ΘΑ ΦΕΡΟΥΝ ΤΙΜΟΛΟΓΙΟ</t>
    </r>
  </si>
  <si>
    <t>985/9-5-2014 ΚΑΕ 1319.0031  ΓΡ. 380/28-8-2014</t>
  </si>
  <si>
    <t>Τοπικό Ενεργειακό Σχέδιο Δράσης 65375/2391/26/07/2012</t>
  </si>
  <si>
    <t>293Α/31-7-2014</t>
  </si>
  <si>
    <t>997/25-6-2014 ΚΑΕ 1319.0020  ΓΡ.380/28-8-2014</t>
  </si>
  <si>
    <t>Αντικατάσταση εσωτερικού δικτύου ύδρευσης Τ.Δ.Ρυακίου 65375/2391/26/07/2012</t>
  </si>
  <si>
    <r>
      <t xml:space="preserve">ΑΠΟΣΤΟΛΙΔΗΣ ΓΕΩΡΓΙΟΣ  </t>
    </r>
    <r>
      <rPr>
        <b/>
        <sz val="10"/>
        <rFont val="Arial"/>
        <family val="2"/>
        <charset val="161"/>
      </rPr>
      <t>ΔΕΝ ΕΦΕΡΕ ΤΙΜΟΛΟΓΙΟ</t>
    </r>
  </si>
  <si>
    <t>999/10-7-2014  ΚΑΕ  1319.0041 ΓΡ. 380/28-8-2014</t>
  </si>
  <si>
    <r>
      <t xml:space="preserve">ΑΝΚΟ </t>
    </r>
    <r>
      <rPr>
        <b/>
        <sz val="10"/>
        <rFont val="Arial"/>
        <family val="2"/>
        <charset val="161"/>
      </rPr>
      <t>ΔΕΝ ΕΦΕΡΕ ΤΙΜΟΛΟΓΙΟ</t>
    </r>
  </si>
  <si>
    <t>ΚΑΕ 1319.0075  ΓΡ.414/16-9-2014</t>
  </si>
  <si>
    <t>1η Συμπληρωματική σύμβαση κτιρίου βιβλιοθήκης και εκθεσιακού χώρου</t>
  </si>
  <si>
    <t>Κ/Ξ ΚΟΚΚΙΝΟΣ ΑΤΕΕ ΑΤΡΑΠΟΣ ΑΤΕ</t>
  </si>
  <si>
    <t>371Α/18-9-2014</t>
  </si>
  <si>
    <t>Κ/Ξ ΚΟΚΚΙΝΟΣ ΑΤΕΕ ΑΤΡΑΠΟΣ ΑΤΕ ΤΙΜ 17 &amp; 18/2014</t>
  </si>
  <si>
    <t>ΚΑΕ 1319.0059  ΓΡ.414/16-9-2014</t>
  </si>
  <si>
    <t>Κατασκευή Θυροφράφματος στο κανάλι Σούλου για την διευκόλυνση της άρδευσης των αγροτών της ΠΕ Ελλησπόντου58135/1144-2-7-2013</t>
  </si>
  <si>
    <t>ΘΕΟΔΩΡΙΔΗΣ ΙΩΑΝΝΗΣ</t>
  </si>
  <si>
    <t>372Α/19-9-2014</t>
  </si>
  <si>
    <t>ΚΑΕ 1319.0058  ΓΡ.414/16-9-2014</t>
  </si>
  <si>
    <t>Επισκευή-Αναβάθμιση Υπαιθρίου Αμφιθεάτρου Ποντοκώμης 58135/1144-2-7-2013</t>
  </si>
  <si>
    <t>Κ/Ξ ΚΩΤΣΙΟΠΟΥΛΟΣ Α ΚΟΣΜΑΣ Λ</t>
  </si>
  <si>
    <t>374Α/22-9-2014</t>
  </si>
  <si>
    <t>ΚΑΕ 1319.0065  ΓΡ.414/16-9-2014</t>
  </si>
  <si>
    <t>Εσωτερικό δίκτυο ακαθάρτων , ομβρίων και ύδρευσης νέου οικισμού Κλείτους</t>
  </si>
  <si>
    <t>ΜΠΕΤΟΚΑΤ   ΤΙΜ 2537 &amp; 2538/2014</t>
  </si>
  <si>
    <t>ΚΑΕ 1319.0049  ΓΡ.414/16-9-2014</t>
  </si>
  <si>
    <t>Κατασκευή κτιρίου πολλαπλών χρήσεων στο ΤΔ Ν.Νικόπολης 65375/2391/26/07/201 (ΠΟΡΟΣ-ΣΑΤΑ)</t>
  </si>
  <si>
    <t>373Α/19-9-2014</t>
  </si>
  <si>
    <t>Υποδομές περιοχών ανάπτυξης επιχειρηματικής δραστηριότητας</t>
  </si>
  <si>
    <t xml:space="preserve"> 
«Διατύπωση εναλλακτικών προτάσεων της λειτουργικής οργάνωσης, των διαφόρων τμημάτων της νέας Βιβλιοθήκης Κοζάνης και η εξέταση των επιπτώσεων που έχουν στον εξοπλισμό και την επίπλωσή τους με παράλληλή έρευνα της καταλληλότητας των διαθεσίμων στην ελληνική 
και διεθνή αγορά τυποποιημένων στοιχείων που καλύπτουν τις διάφορες εναλλακτικές προτάσεις».
</t>
  </si>
  <si>
    <t>ΔΕΝ ΕΓΚΡΙΘΗΚΕ ΑΚΟΜΑ</t>
  </si>
  <si>
    <t>ΥΠΟΔΟΜΕΣ ΥΓΙΟΝΟΜΙΚΟΥ ΕΝΔΙΑΦΕΡΟΝΤΟΣ ΣΤΟΝ ΔΗΜΟ ΚΟΖΑΝΗΣ</t>
  </si>
  <si>
    <t>Η/Α ΑΠΟΣΤΟΛΗΣ</t>
  </si>
  <si>
    <t>Τεχνική υποστήριξη του Δήμου Κοζάνης και παροχή υπηρεσιών σε εξειδικευμένα ζητήματα ανάπτυξης</t>
  </si>
  <si>
    <t>570/2015</t>
  </si>
  <si>
    <t>Εκσυγχρονισμός-Βελτίωση χώρων πρασίνου-αναψυχής</t>
  </si>
  <si>
    <t>Βελτίωση κυκλοφοριακών συνθηκών οικισμών</t>
  </si>
  <si>
    <t>107/2016</t>
  </si>
  <si>
    <t>ΣΥΜΒΑΣΕΙΣ</t>
  </si>
  <si>
    <t>ΠΟΣΟ ΕΝΤΑΞΗΣ</t>
  </si>
  <si>
    <t>ΑΝΑΛΟΓΟΥΝΤΑ</t>
  </si>
  <si>
    <t>18/4/2016</t>
  </si>
  <si>
    <t>ΟΙΚΙΣΤΙΚΗ ΑΝΑΒΑΘΜΙΣΗ ΟΙΚΙΣΜΩΝ ΔΕ ΚΟΖΑΝΗΣ</t>
  </si>
  <si>
    <t xml:space="preserve">ΚΑΤΑΣΚΕΥΗ ΠΑΙΔΙΚΗΣ ΧΑΡΑΣ ΣΤΟ ΟΤ 81 ΝΕΟΥ ΟΙΚΙΣΜΟΥ ΚΛΕΙΤΟΥ ΚΟΖΑΝΗΣ </t>
  </si>
  <si>
    <t>ΣΧΕΔΙΑΣΜΟΣ ΒΙΩΣΙΜΗΣ ΑΣΤΙΚΗΣ ΑΝΑΠΤΥΞΗΣ (ΒΑΑ) (ΕΡΜΟΥ- ΛΑΣΣΑΝΗ- ΟΣΕ- ΠΕΡΙΜΕΤΡΙΚΗ ΟΔΟΣ- ΣΤΡ ΡΩΜΑΝΕΛΗ- ΔΑΣΟΣ ΚΟΥΡΙ.</t>
  </si>
  <si>
    <t xml:space="preserve">ΟΛΟΚΛΗΡΩΜΕΝΟ ΣΧΕΔΙΟ ΤΟΥΡΙΣΤΙΚΗΣ ΑΝΑΠΤΥΞΗΣ  ΜΕ ΕΜΦΑΣΗ ΣΤΗΝ ΑΞΙΟΠΟΙΗΣΗ ΤΗΣ ΠΑΡΑΛΙΜΝΙΑΣ ΠΕΡΙΟΧΗΣ. </t>
  </si>
  <si>
    <t>ΜΕΛΕΤΕΣ ΩΡΙΜΑΝΣΗΣ ΝΈΟ ΕΣΠΑ ΓΙΑ ΤΙΣ ΤΟΠΙΚΕΣ ΚΟΙΝΟΤΗΤΕΣ (ΤΑΠΤΟΚ).</t>
  </si>
  <si>
    <t>222/2016</t>
  </si>
  <si>
    <t>14/7/2016</t>
  </si>
  <si>
    <t>Απευθείας αγορά …Αλεξίου Τζιούτζιου</t>
  </si>
  <si>
    <t>ΥΛΟΠΟΙΗΣΗ ΣΧΕΔΙΟΥ ΜΑΡΚΕΤΙΝΓΚ ΔΗΜΟΥ ΚΟΖΑΝΗΣ</t>
  </si>
  <si>
    <t>Μετατώπιση πυλώνων της ΔΕΗ στη Νέα Χαραυγή</t>
  </si>
  <si>
    <t>48.1</t>
  </si>
  <si>
    <t>ΑΞΙΟΛΟΓΗΣΗ ΣΚΕΥΑΣΜΑΤΩΝ ΜΥΚΟΡΡΙΖΩΝ ΚΑΙ ΒΑΚΤΗΡΙΩΝ ΡΙΖΟΣΦΑΙΡΑΣ ΣΕ ΚΑΛΛΙΕΡΓΕΙΑ ΚΡΟΚΟΥ ΓΙΑ ΤΟΝ ΕΛΕΓΧΟ ΤΗΣ RHIZOCTONIA CROCORRUM</t>
  </si>
  <si>
    <t>ΕΡΓΑ ΠΟΡΟΥ 2012-2016</t>
  </si>
  <si>
    <t>29/9/2016</t>
  </si>
  <si>
    <t>335/2016</t>
  </si>
  <si>
    <t>455/2016</t>
  </si>
  <si>
    <t>ΕΝΤΑΓΜΕΝΑ</t>
  </si>
  <si>
    <t>ΥΠΟΛΟΙΠΟ ΜΕ ΠΡΟΣΑΥΞΗΣΗ</t>
  </si>
  <si>
    <t xml:space="preserve">ΒΕΛΤΙΩΣΗ ΑΘΛΗΤΙΚΩΝ ΕΓΚΑΤΑΣΤΑΣΕΩΝ &amp; ΚΑΤΑΣΚΕΥΗ ΝΕΩΝ ΔΗΜΟΥ ΚΟΖΑΝΗΣ  </t>
  </si>
  <si>
    <t>ΜΗΧΑΝΟΛΟΓΙΚΟΣ ΕΞΟΠΛΙΣΜΟΣ ΔΗΜΟΥ ΚΟΖΑΝΗΣ (Αγορά Νέων Βαρέων Μηχανημάτων)</t>
  </si>
  <si>
    <t>ΠΡΟΜΗΘΕΙΑ ΗΛΕΚΤΡΟΝΙΚΟΥ ΕΞΟΠΛΙΣΜΟΥ ΚΛΕΙΣΤΟΥ ΓΥΜΝΑΣΤΗΡΙΟΥ ΛΕΥΚΟΒΡΥΣΗΣ</t>
  </si>
  <si>
    <t>ΣΥΝΔΕΣΕΙΣ ΟΚΩ ΚΤΗΡΙΩΝ ΖΕΠ</t>
  </si>
  <si>
    <t>ΒΕΛΤΙΩΣΗ ΚΥΚΛΟΦΟΡΙΑΚΩΝ ΣΥΝΘΗΚΩΝ ΟΡΕΙΝΟΥ ΟΔΙΚΟΥ ΔΙΚΤΥΟΥ ΔΥΤΙΚΟΥ ΒΕΡΜΙΟΥ</t>
  </si>
  <si>
    <t>ΒΕΛΤΙΩΣΗ ΚΥΚΛΟΦΟΡΙΑΚΩΝ ΣΥΝΘΗΚΩΝ ΜΕΤΑΞΥ ΟΙΚΙΣΜΩΝ</t>
  </si>
  <si>
    <t>Ολοκλήρωση Ανάπλασης ανατολικής εισόδου πόλης Κοζάνης (οδός Βερμίου μέχρι LIDL)</t>
  </si>
  <si>
    <t xml:space="preserve">ΒΕΛΤΙΩΣΗ ΛΕΙΤΟΥΡΓΙΚΟΤΗΤΑΣ &amp; ΕΠΕΚΤΑΣΕΙΣ ΥΦΙΣΤΑΜΕΝΩΝ ΑΡΔΕΥΤΙΚΩΝ ΔΙΚΤΥΩΝ </t>
  </si>
  <si>
    <t xml:space="preserve">ΕΠΙΣΚΕΥΕΣ &amp; ΒΕΛΤΙΩΣΕΙΣ ΥΦΙΣΤΑΜΕΝΩΝ ΑΡΔΕΥΤΙΚΩΝ ΔΙΚΤΥΩΝ </t>
  </si>
  <si>
    <t xml:space="preserve">ΜΕΛΕΤΕΣ (ΔΙΑΓΩΝΙΣΜΟΙ)                                                                        </t>
  </si>
  <si>
    <t>ΑΠΟΤΥΠΩΣΗ ΔΙΑΤΗΡΗΤΕΟΥ ΖΑΦΕΙΡΑΚΗ</t>
  </si>
  <si>
    <t>ΣΤΕΓΑΝΟΠΟΙΗΣΗ ΥΔΑΤΟΔΕΞΑΜΕΝΩΝ ΠΡΩΤΟΧΩΡΙΟΥ ΞΗΡΟΛΙΜΝΗΣ ΑΛΩΝΑΚΙΩΝ</t>
  </si>
  <si>
    <t>Πρόγραμμα 2020+</t>
  </si>
  <si>
    <t>ΠΑΡΕΜΒΑΣΕΙΣ ΕΝΕΡΓΕΙΑΚΗΣ ΑΝΑΒΑΘΜΙΣΗΣ ΤΟΥ 3ΟΥ ΓΥΜΝΑΣΙΟΥ ΚΟΖΑΝΗΣ</t>
  </si>
  <si>
    <t>Ενεργειακή Αναβάθμιση και Εξοικονόμηση Ενέργειας στο Γυμνάσιο Καπνοχωρίου</t>
  </si>
  <si>
    <t>Ενεργειακή Αναβάθμιση και  Εξοικονόμηση  Ενέργειας στο Γυμνάσιο Κρόκου</t>
  </si>
  <si>
    <t>ΑΥΤΟΝΟΜΟΣ ΣΤΑΘΜΟΣ ΦΟΡΤΙΣΗΣ ΗΛΕΚΤΡΙΚΩΝ ΟΧΗΜΑΤΩΝ</t>
  </si>
  <si>
    <t xml:space="preserve">ΠΡΟΜΗΘΕΙΑ ΤΡΙΩΝ ΗΛΕΚΤΡΙΚΩΝ ΟΧΗΜΑΤΩΝ ΓΙΑ ΤΙΣ ΑΝΑΓΚΕΣ ΤΟΥ ΔΗΜΟΥ ΚΟΖΑΝΗΣ    </t>
  </si>
  <si>
    <t>Μελέτη εκσυγχρονισμού πηγών Ερμακιάς υδροδότησης Κοζάνης</t>
  </si>
  <si>
    <t>Εσωτερικό και εξωτερικό δίκτυο ύδρευσης Δρεπάνου</t>
  </si>
  <si>
    <t>Εσωτερικά και εξωτερικά δίκτυα ύδρευσης Τοπικών Κοινοτήτων του Δήμου Κοζάνης</t>
  </si>
  <si>
    <t xml:space="preserve">ΣΥΝΟΛΟ </t>
  </si>
  <si>
    <t>32061,44</t>
  </si>
  <si>
    <t>14-11-2016</t>
  </si>
  <si>
    <t>ΔΗΜΟΣ</t>
  </si>
  <si>
    <t>ΠΡΟΜΗΘΕΙΑ ΗΛΕΚΤΡΟΜΗΧΑΝΟΛΟΓΙΚΟΥ ΕΞΟΠΛΙΣΜΟΥ ΚΛΕΙΣΤΟΥ ΓΥΜΝΑΣΤΗΡΙΟΥ ΛΕΥΚΟΒΡΥΣΗΣ</t>
  </si>
  <si>
    <t>Προμήθεια και εγκατάσταση συστήματος αυτοματισμού θέρμανσης – κλιματισμού (BMS) για το Κλειστό Γυμναστήριο Λευκόβρυσης</t>
  </si>
  <si>
    <t>226/15-19-10-2015</t>
  </si>
  <si>
    <t>173/16-13-7-2016</t>
  </si>
  <si>
    <t>218/16-30-9-2016</t>
  </si>
  <si>
    <t>89/16-28-3-2016</t>
  </si>
  <si>
    <t>ΟΙΚΙΣΤΙΚΗ &amp; ΠΕΡΙΒΑΛΛΟΝΤΙΚΗ ΑΝΑΒΑΘΜΙΣΗ ΤΚ ΔΕ ΕΛΛΗΣΠΟΝΤΟΥ, ΠΤΕΛΕΑΣ &amp; ΟΙΝΟΗΣ</t>
  </si>
  <si>
    <t>ΒΕΛΤΙΩΣΗ ΟΔΩΝ ΑΗΛΙΟΣΤΡΑΤΑΣ, ΞΕΝΙΑ, ΡΟΥΣΙΑΔΟΥ</t>
  </si>
  <si>
    <t>ΑΠΟΚΑΤΑΣΤΑΣΗ ΟΔΩΝ Δ.ΚΟΖΑΝΗΣ</t>
  </si>
  <si>
    <t xml:space="preserve">ΠΙΛΟΤΙΚΗ ΕΦΑΡΜΟΓΗ ΗΛΕΚΤΡΟΝΙΚΩΝ ΥΔΡΟΜΕΤΡΩΝ ΑΡΔΕΥΣΗΣ    </t>
  </si>
  <si>
    <t>ΒΕΛΤΙΩΣΗ ΚΑΙ ΕΚΣΥΓΧΡΟΝΙΣΜΟΣ ΑΝΤΛΙΟΣΤΑΣΙΩΝ ΑΡΔΕΥΣΗΣ ΚΑΙ ΟΙΚΙΣΚΩΝ</t>
  </si>
  <si>
    <t>ΑΝΟΡΥΞΗ-ΑΝΤΙΚΑΤΑΣΤΑΣΗ ΓΕΩΤΡΗΣΕΩΝ,ΣΥΝΤΗΡΗΣΗ ΚΑΙ ΕΠΙΣΚΕΥΗ ΠΟΤΙΣΤΡΩΝ ΠΗΓΩΝ &amp; ΚΑΛΛΙΕΡΓΕΙΕΣ ΠΗΓΩΝ</t>
  </si>
  <si>
    <t>ΑΠΑΙΤΟΥΜΕΝΕΣ ΕΡΓΑΣΙΕΣ ΤΕΚΜΗΡΙΩΣΗΣ ΑΔΕΙΟΔΟΤΗΣΕΩΝ</t>
  </si>
  <si>
    <t>ΜΙΚΡΟΒΙΟΛΟΓΙΚΟΣ ΕΛΕΓΧΟΣ ΥΔΑΤΩΝ ΒΟΣΚΟΤΟΠΩΝ</t>
  </si>
  <si>
    <t>ΠΡΟΜΗΘΕΙΑ ΣΤΑΘΕΡΟΥ ΕΞΟΠΛΙΣΜΟΥ ΓΙΑ ΠΑΡΟΧΗ ΥΠΗΡΕΣΙΩΝ ΤΟΥ ΤΜΗΜΑΤΟΣ ΚΑΘΑΡΙΟΤΗΤΑΣ ΤΟΥ ΔΗΜΟΥ ΚΟΖΑΝΗΣ</t>
  </si>
  <si>
    <t>ΠΡΟΜΗΘΕΙΑ ΕΞΟΠΛΙΣΜΟΥ ΓΙΑ ΤΙΣ ΕΓΚΑΤΑΣΤΑΣΕΙΣ ΤΟΥ ΕΝΔΑΙΤΗΜΑΤΟΣ ΑΔΕΣΠΟΤΩΝ ΖΩΩΝ ΣΥΝΤΡΟΦΙΑΣ</t>
  </si>
  <si>
    <t>ΒΕΛΤΙΩΣΗ ΕΓΚΑΤΑΣΤΑΣΕΩΝ ΕΝΔΑΙΤΗΜΑΤΟΣ ΑΔΕΣΠΟΤΩΝ ΖΩΩΝ ΣΥΝΤΡΟΦΙΑΣ</t>
  </si>
  <si>
    <t>ΠΑΡΕΜΒΑΣΕΙΣ ΕΝΕΡΓΕΙΑΚΗΣ ΚΑΙ ΛΕΙΤΟΥΡΓΙΚΗΣ ΑΝΑΒΑΘΜΙΣΗΣ ΧΩΡΟΥ ΑΜΑΞΟΣΤΑΣΙΟΥ ΔΗΜΟΥ ΚΟΖΑΝΗΣ</t>
  </si>
  <si>
    <t>ΠΡΟΜΗΘΕΙΑ ΜΗΧΑΝΟΛΙΓΙΚΟΥ ΕΞΟΠΛΙΣΜΟΥ ΓΙΑ ΕΡΓΑΣΙΕΣ ΠΡΑΣΙΝΟΥ</t>
  </si>
  <si>
    <t>ΜΕΛΕΤΗ ΚΑΤΑΣΚΕΥΗΣ ΜΙΚΡΟΥ ΑΝΑΤΟΛΙΚΟΥ ΔΗΜΟΤΙΚΟΥ ΚΗΠΟΥ ΚΟΖΑΝΗΣ (ΛΟΓΙΟ ΠΑΡΚΟ)</t>
  </si>
  <si>
    <t>ΦΥΤΕΥΣΗ ΚΟΙΝΟΧΡΗΣΤΩΝ ΧΩΡΩΝ ΝΕΟΥ ΟΙΚΙΣΜΟΥ ΚΛΕΙΤΟΥ</t>
  </si>
  <si>
    <t>ΜΕΛΕΤΗ ΦΥΤΕΥΣΗΣ ΚΟΙΝΟΧΡΗΣΤΩΝ ΧΩΡΩΝ ΟΙΚΙΣΜΟΥ ΚΛΕΙΤΟΥΣ</t>
  </si>
  <si>
    <t>ΔΑΣΟΚΟΜΙΚΗ ΜΕΛΕΤΗ ΑΛΣΥΛΛΙΩΝ ΠΟΛΗΣ ΚΟΖΑΝΗΣ</t>
  </si>
  <si>
    <t>ΚΑΤΑΣΚΕΥΗ ΔΙΚΤΥΟΥ ΥΠΟΓΕΙΩΝ ΝΕΡΩΝ ΠΟΛΗΣ ΚΟΖΑΝΗΣ ΓΙΑ ΑΡΔΕΥΣΗ ΑΣΤΙΚΟΥ ΚΑΙ ΠΕΡΙΑΣΤΙΚΟΥ ΠΡΑΣΙΝΟΥ</t>
  </si>
  <si>
    <t>ΜΕΛΕΤΗ-ΣΧΕΔΙΑΣΜΟΣ ΠΕΡΙΑΣΤΙΚΟΥ ΠΡΑΣΙΝΟΥ ΔΗΜΟΥ ΚΟΖΑΝΗΣ</t>
  </si>
  <si>
    <t>ΥΔΡΟΓΕΩΛΟΓΙΚΗ ΜΕΛΕΤΗ ΛΙΜΝΗΣ ΜΑΥΡΟΔΕΝΔΡΙΟΥ</t>
  </si>
  <si>
    <t>ΠΡΟΜΗΘΕΙΑ ΦΥΤΩΝ/ΔΕΝΔΡΥΛΙΩΝ</t>
  </si>
  <si>
    <t>ΠΡΟΜΗΘΕΙΑ ΥΛΙΚΩΝ ΠΕΖΟΠΟΡΙΚΟΥ ΤΟΥΡΙΣΜΟΥ</t>
  </si>
  <si>
    <t>ΣΗΜΑΝΣΗ ΔΙΚΤΥΟΥ ΠΕΖΟΠΟΡΙΚΟΥ ΤΟΥΡΙΣΜΟΥ</t>
  </si>
  <si>
    <t>ΠΡΟΒΟΛΗ ΠΕΖΟΠΟΡΙΚΟΥ ΤΟΥΡΙΣΜΟΥ</t>
  </si>
  <si>
    <t>ΕΠΕΚΤΑΣΗ ΤΟΥ ΠΡΟΓΡΑΜΜΑΤΟΣ ΔΙΑΧΕΙΡΙΣΗΣ ΒΙΟΑΠΟΒΛΗΤΩΝ</t>
  </si>
  <si>
    <t>ΣΧΕΔΙΑΣΜΟΣΔΙΚΤΥΩΝ ΑΠΟΚΟΜΙΔΗΣ ΓΙΑ ΤΗ ΔΙΑΧΕΙΡΙΣΗ ΤΩΝ ΑΣΤΙΚΩΝ ΣΤΕΡΕΩΝ ΑΠΟΒΛΗΤΩΝ</t>
  </si>
  <si>
    <r>
      <t>ΚΑΤΑΝΟΜΗ ΕΑΠ</t>
    </r>
    <r>
      <rPr>
        <b/>
        <sz val="16"/>
        <color indexed="62"/>
        <rFont val="Arial Greek"/>
        <family val="2"/>
        <charset val="161"/>
      </rPr>
      <t xml:space="preserve"> Π.Ε.ΚΟΖΑΝΗΣ</t>
    </r>
    <r>
      <rPr>
        <b/>
        <sz val="16"/>
        <color indexed="10"/>
        <rFont val="Arial Greek"/>
        <family val="2"/>
        <charset val="161"/>
      </rPr>
      <t xml:space="preserve"> ΕΤΟΥΣ 2012</t>
    </r>
  </si>
  <si>
    <t>ΠΟΣΟ ΚΑΤΑΝΟΜΗΣ</t>
  </si>
  <si>
    <t>ΚΑΤΑΝΟΜΗ Π.Ε. ΚΟΖΑΝΗΣ</t>
  </si>
  <si>
    <t>ΠΟΣΟ ΓΙΑ ΕΝΕΡΓΕΙΑΚΕΣ Δ.Ε.</t>
  </si>
  <si>
    <t>ΠΟΣΟ ΓΙΑ ΜΗ ΕΝΕΡΓΕΙΑΚΕΣ Δ.Ε.</t>
  </si>
  <si>
    <t>ΚΑΤΑΝΟΜΗ 4ου Ε.Α.Π. ΕΤΟΥΣ 2012 ΣΤΟΥΣ ΜΗ ΕΝΕΡΓΕΙΑΚΕΣ Δ.Ε. ΤΗΣ Π.Ε. ΚΟΖΑΝΗΣ</t>
  </si>
  <si>
    <t>ΟΤΑ</t>
  </si>
  <si>
    <t>ΔΗΜΟΤΙΚΗ ΕΝΟΤΗΤΑ</t>
  </si>
  <si>
    <t xml:space="preserve">ΣΥΝΤΕΛΕΣΤΕΣ ΚΑΤΑΝΟΜΗΣ ΜΕ ΒΑΣΗ ΤΗΝ ΙΣΧΥΟΥΣΑ ΥΠΟΥΡΓΙΚΗ ΑΠΟΦΑΣΗ </t>
  </si>
  <si>
    <t>ΠΟΣΟ ΚΑΤΑΝΟΜΗΣ ΑΝΑ ΔΗΜΟ</t>
  </si>
  <si>
    <t>ΣΥΝΟΛΟ ΔΗΜΟΥ ΒΟΙΟΥ</t>
  </si>
  <si>
    <t>ΣΥΝΟΛΟ ΔΗΜΟΥ ΣΕΡΒΙΩΝ - ΒΕΛΒΕΝΤΟΥ</t>
  </si>
  <si>
    <t>ΚΑΤΑΝΟΜΗ 4ου Ε.Α.Π. ΕΤΟΥΣ 2012 ΣΤΟΥΣ ΕΝΕΡΓΕΙΑΚΕΣ Δ.Ε. ΤΗΣ Π.Ε. ΚΟΖΑΝΗΣ</t>
  </si>
  <si>
    <t>ΚΑΤΑΝΟΜΗ</t>
  </si>
  <si>
    <t>ΙΣΧΥΟΝΤΕΣ ΣΥΝΤΕΛΕΣΤΕΣ ΚΑΤΑΝΟΜΗΣ</t>
  </si>
  <si>
    <t>ΚΑΤΑΝΟΜΗ ΑΝΑ ΕΝΕΡΓΕΙΑΚΗ Δ.Ε.</t>
  </si>
  <si>
    <t>ΔΗΜΟΣ ΕΟΡΔΑΙΑΣ</t>
  </si>
  <si>
    <t>ΑΠΟΦΑΣΗ ΕΝΤΑΞΗΣ ΤΡΟΠΟΠΟΙΗΣΗΣ</t>
  </si>
  <si>
    <t>O</t>
  </si>
  <si>
    <t>642/2016</t>
  </si>
  <si>
    <t>699/2016</t>
  </si>
  <si>
    <t>311/2016-13-12-2016</t>
  </si>
  <si>
    <t>ΑΞΟΝΑΣ 4</t>
  </si>
  <si>
    <t>ΑΞΟΝΑΣ 7</t>
  </si>
  <si>
    <t>ΑΞΟΝΑΣ 2</t>
  </si>
  <si>
    <t>ΑΞΟΝΑΣ 1</t>
  </si>
  <si>
    <t>ΑΞΟΝΑΣ 5</t>
  </si>
  <si>
    <t>ΕΝΤΑΞΕΙΣ</t>
  </si>
  <si>
    <t xml:space="preserve">ΨΗΦΙΟΠΟΙΗΣΗ ΤΜΗΜΑΤΟΣ ΑΡΧΕΙΟΥ ΟΙΚΟΔΟΜΙΚΩΝ ΑΔΕΙΩΝ </t>
  </si>
  <si>
    <t>27.1</t>
  </si>
  <si>
    <t>27.2</t>
  </si>
  <si>
    <t>Νέο Εξωτερικό δίκτυο ύδρευσης οικισμών ΔΕ Ελλησπόντου στο Δήμο Κοζάνης</t>
  </si>
  <si>
    <t>0042Α-8-3-2017</t>
  </si>
  <si>
    <t>ΜΕΤΑΦΟΡΑ ΒΙΒΛΙΟΘΗΚΗΣ</t>
  </si>
  <si>
    <t>Μεταφορά Βιβλιοθήκης</t>
  </si>
  <si>
    <t>ΑΠΑΛΛΟΤΡΙΩΣΕΙΣ-ΠΡΑΞΕΙΣ ΤΑΚΤΟΠΟΙΗΣΗΣ ΔΙΑΤΗΡΗΤΕΑ  ΠΟΛΗΣ ΚΟΖΑΝΗΣ</t>
  </si>
  <si>
    <t>Ολοκλήρωση μελετών έργων υποδομών νέου οικισμού Ποντοκώμης (ακάθαρτα, ύδρευση, τηλεθέρμανση, οδικός φωτισμός και τηλεπικοινωνιακά δίκτυα)</t>
  </si>
  <si>
    <t>Μελέτη βιομηχανικού σχεδιασμού Κοβεντάρειου Δημοτικής Βιβλιοθήκης Κοζάνης</t>
  </si>
  <si>
    <t>Προμήθεια προϊόντων προβολής Κοβεντάρειου Δημοτικής Βιβλιοθήκης Κοζάνης</t>
  </si>
  <si>
    <t>Πρότυπη τεκμηρίωση Κοβεντάρειου Δημοτικής Βιβλιοθήκης Κοζάνης</t>
  </si>
  <si>
    <t>Αγορές βιβλίων και κειμηλίων Κοβεντάρειου Δημοτικής Βιβλιοθήκης Κοζάνης</t>
  </si>
  <si>
    <t xml:space="preserve">Αναδρομική καταλογογράφηση Κοβεντάρειου Δημοτικής Βιβλιοθήκης Κοζάνης </t>
  </si>
  <si>
    <t>Μελέτη ανάπτυξης κοινού-δικτύωση πολιτιστικών οργανισμών</t>
  </si>
  <si>
    <t>Ειδικός εξοπλισμός Κοβεντάρειου Δημοτικής Βιβλιοθήκης Κοζάνης</t>
  </si>
  <si>
    <t>Ανάδειξη πολιτιστικού αποθέματος Δήμου Κοζάνης</t>
  </si>
  <si>
    <t>Μελέτες ενεργειακής αναβάθμισης σχολικών κτηρίων Δήμου Κοζάνης</t>
  </si>
  <si>
    <t>Σχεδιασμός Βιώσιμης Αστικής Ανάπτυξης (ΒΑΑ) του Δήμου Κοζάνης</t>
  </si>
  <si>
    <t>Βελτίωση κτιριακών εγκαταστάσεων και προμήθεια εξοπλισμού Μαμάτσειου Γενικού Νοσοκομείου</t>
  </si>
  <si>
    <t>ΜΕΛΕΤΗ  ΓΕΩΛΟΓΙΚΗΣ ΚΑΤΑΛΛΗΛΟΤΗΤΑΣ ΚΑΙ  ΥΔΡΟΓΕΩΤΕΧΝΙΚΗ  ΜΕΛΕΤΗ , ΓΙΑ ΤΗΝ ΚΑΤΑΣΚΕΥΗ  ΝΕΟΥ ΚΟΙΜΗΤΗΡΙΟΥ ΤΗΣ Τ.Κ ΚΛΕΙΤΟΥ ΤΟΥ ΔΗΜΟΥ ΚΟΖΑΝΗΣ</t>
  </si>
  <si>
    <t>134/2017</t>
  </si>
  <si>
    <t xml:space="preserve"> 84/2017-31-3-2017</t>
  </si>
  <si>
    <t>ΕΚΤΕΛΕΙΤΑΙ</t>
  </si>
  <si>
    <t>Δ.ΤΥ</t>
  </si>
  <si>
    <t>Τ.Δ.</t>
  </si>
  <si>
    <t>ΚΟΖΑΝΗ</t>
  </si>
  <si>
    <t>ΜΕΛΕΤΗ</t>
  </si>
  <si>
    <t>ΑΝΚΟ</t>
  </si>
  <si>
    <t>ΚΔΒΚ</t>
  </si>
  <si>
    <t>ΠΟΛΕΟΔΟΜΙΑ</t>
  </si>
  <si>
    <t>20.7425.0002</t>
  </si>
  <si>
    <t>ΠΡΟΜΗΘΕΙΑ</t>
  </si>
  <si>
    <t xml:space="preserve">Δ.ΠΕΡ </t>
  </si>
  <si>
    <t>20.7425.0001</t>
  </si>
  <si>
    <t>35.7425.0001</t>
  </si>
  <si>
    <t>35.7336.0001</t>
  </si>
  <si>
    <t>35.6699.0007</t>
  </si>
  <si>
    <t>35.6692.0002</t>
  </si>
  <si>
    <t>70.7336.0008</t>
  </si>
  <si>
    <t xml:space="preserve">Δ.ΤΟΑ </t>
  </si>
  <si>
    <t>70.7336.0007</t>
  </si>
  <si>
    <t>70.7336.0006</t>
  </si>
  <si>
    <t>ΕΡΓΟ</t>
  </si>
  <si>
    <t>70.7336.0005</t>
  </si>
  <si>
    <t>ΕΡΓΑΣΙΑ</t>
  </si>
  <si>
    <t>15.7425.0001</t>
  </si>
  <si>
    <t>70.7336.0004</t>
  </si>
  <si>
    <t>Δ.Ε. ΚΟΖΑΝΗΣ</t>
  </si>
  <si>
    <t>70.7425.0003</t>
  </si>
  <si>
    <t>20.7135.0002</t>
  </si>
  <si>
    <t>20.7336.0001</t>
  </si>
  <si>
    <t>20.7331.0001</t>
  </si>
  <si>
    <t xml:space="preserve"> ΕΡΓΟ</t>
  </si>
  <si>
    <t>35.7135.0001</t>
  </si>
  <si>
    <t>Δ.ΠΕΡ</t>
  </si>
  <si>
    <t>35.7413.0008</t>
  </si>
  <si>
    <t>35.7322.0002</t>
  </si>
  <si>
    <t>35.7413.0007</t>
  </si>
  <si>
    <t>35.7413.0003</t>
  </si>
  <si>
    <t>35.7322.0001</t>
  </si>
  <si>
    <t>35.7413.0002</t>
  </si>
  <si>
    <t>35.7413.0001</t>
  </si>
  <si>
    <t>Δ.Ε. ΥΨΗΛΑΝΤΗ</t>
  </si>
  <si>
    <t>70.7336.0003</t>
  </si>
  <si>
    <t>Δ.ΤΟΑ</t>
  </si>
  <si>
    <t>20.7135.0001</t>
  </si>
  <si>
    <t>Δ.ΤΥ  &amp; Δ. ΠΕΡΙΒΑΛΛΟΝΤΟΣ</t>
  </si>
  <si>
    <t>30.7135.0005</t>
  </si>
  <si>
    <t>10.7425.0002</t>
  </si>
  <si>
    <t xml:space="preserve">ΔΗΜΑΡΧΟΣ </t>
  </si>
  <si>
    <t>10.7413.0001</t>
  </si>
  <si>
    <t xml:space="preserve">Δ.ΤΥ </t>
  </si>
  <si>
    <t>1. ΠΛΑΤΕΙΕΣ (Πλατεία Ελευθερίας-Πλατεία Γιολδάση-Κ.Χ. Μητροπολίτου Φωτίου-Πλατεία Υψηλάντη-Πλατεία Αναγνωστάκη-Πλατεία Χαλκιδικης-Πλατεία Αλώνια-Πλατεία ΣΚ΄ρκας, πάρκο Αγ. Δημητρίου), 2. ΤΡΙΑ ΝΗΠΙΑΓΩΓΕΙΑ (Ο.Τ. 120, Ο.Τ. 203, Ο.Τ. 710), 3. ΕΝΕΡΓΕΙΑΚΗ ΑΝΑΒΑΘΜΙΣΗ ΣΧΟΛΙΚΟΥ ΣΥΓΚ/ΤΟΣ ΕΠΑΛ-ΕΚ ΚΟΖΑΝΗΣ, 4. ΕΝΕΡΓΕΙΑΚΗ ΑΝΑΒΑΘΜΙΣΗ ΣΧΟΛΙΚΟΥ ΣΥΓΚ/ΤΟΣ 2ου ΛΥΚΕΊΟΥ&amp; 2ου ΤΕΕ ΚΟΖΑΝΗΣ, 5. ΕΝΕΡΓΕΙΑΚΗ ΑΝΑΒΑΘΜΙΣΗ ΔΑΚ, 6. ΕΝΕΡΓΕΙΑΚΗ ΑΝΑΒΑΘΜΙΣΗ ΚΟΛΥΜΒΗΤΗΡΙΟΥ</t>
  </si>
  <si>
    <t>30.7323.0005</t>
  </si>
  <si>
    <t>30.7322.0001</t>
  </si>
  <si>
    <t>Δ.Ε. ΕΛΛΗΣΠΟΝΤΟΥ</t>
  </si>
  <si>
    <t>70.7336.0002</t>
  </si>
  <si>
    <t>30.7323.0004</t>
  </si>
  <si>
    <t>30.7323.0002</t>
  </si>
  <si>
    <t xml:space="preserve">Δ.Ε. ΕΛΛΗΣΠΟΝΤΟΥ </t>
  </si>
  <si>
    <t>30.7312.0001</t>
  </si>
  <si>
    <t>ΟΚΩ</t>
  </si>
  <si>
    <t>30.7135.0004</t>
  </si>
  <si>
    <t>30.7135.0002</t>
  </si>
  <si>
    <t>30.7323.0001</t>
  </si>
  <si>
    <t>30.7321.0001</t>
  </si>
  <si>
    <t>Δ.Ε.ΕΛΛΗΣΠΟΝΤΟΥ</t>
  </si>
  <si>
    <t>ΔΕΥΑΚ</t>
  </si>
  <si>
    <t>Τ.Δ</t>
  </si>
  <si>
    <t>35.7132.0001</t>
  </si>
  <si>
    <t>35.7326.0001</t>
  </si>
  <si>
    <t>15.7413.0004</t>
  </si>
  <si>
    <t>Δ.Ε.ΕΛΙΜΕΙΑΣ</t>
  </si>
  <si>
    <t>15.7413.0002</t>
  </si>
  <si>
    <t>ΟΛΟΚΛΗΡΩΜΕΝΟ</t>
  </si>
  <si>
    <t>ΑΝΑΓΚΑΣΤΙΚΟΣ ΣΥΝΕΤΑΙΡΙΣΜΟΣ ΚΡΟΚΟΠΑΡΑΓΩΓΩΝ</t>
  </si>
  <si>
    <t>30.7413.0042</t>
  </si>
  <si>
    <t>30.7413.0041</t>
  </si>
  <si>
    <t>30.7413.0040</t>
  </si>
  <si>
    <t>15.7336.0017</t>
  </si>
  <si>
    <t>35.7322.0016</t>
  </si>
  <si>
    <t>Δ.Ε.ΚΟΖΑΝΗΣ</t>
  </si>
  <si>
    <t>15.7331.0001</t>
  </si>
  <si>
    <t>15.7331.0003</t>
  </si>
  <si>
    <t>30.7323.0007</t>
  </si>
  <si>
    <t>30.7326.0035</t>
  </si>
  <si>
    <t>30.7326.0034</t>
  </si>
  <si>
    <t>30.7326.0033</t>
  </si>
  <si>
    <t>999562052</t>
  </si>
  <si>
    <t>ΣΥΜΒΑΣΗ ΜΕ ΚΗΡΑΜΑΡΗ ΚΩΝΣΤΑΝΤΙΝΑ 7-2-2017</t>
  </si>
  <si>
    <t>2.57336.0058</t>
  </si>
  <si>
    <t>30.7323.0036</t>
  </si>
  <si>
    <t>30.7323.0037</t>
  </si>
  <si>
    <t>026473874</t>
  </si>
  <si>
    <t>Δ.Ε ΕΛΛΗΣΠΟΝΤΟΥ-Δ.Ε. ΑΙΑΝΗΣ-Δ.Ε ΕΛΙΜΕΙΑΣ-Δ.Ε.ΥΨΗΛΑΝΤΗ</t>
  </si>
  <si>
    <t>ΣΥΜΒΑΣΗ ΜΕ ΕΓΝΑΤΙΑ ΑΤΕΒΕ 28-9-2016</t>
  </si>
  <si>
    <t>35.7332.0028</t>
  </si>
  <si>
    <t>10.7425.0001</t>
  </si>
  <si>
    <t>00.6431.0004</t>
  </si>
  <si>
    <t>ΥΠΗΡΕΣΙΑ</t>
  </si>
  <si>
    <t>ΣΥΜΒΑΣΗ ΜΕ ΚΙΡΚΙΤΣΙΟΣ  1-6-2016</t>
  </si>
  <si>
    <t>ΣΥΜΒΑΣΗ ΜΕ ΚΙΡΚΙΤΣΙΟΣ 21-6-2016</t>
  </si>
  <si>
    <t>30.7413.0006</t>
  </si>
  <si>
    <t>094144112</t>
  </si>
  <si>
    <t>Προγραμματική με ΑΝΚΟ 18/07/2016</t>
  </si>
  <si>
    <t>15.7321.0013</t>
  </si>
  <si>
    <t>70.7413.0004</t>
  </si>
  <si>
    <t>35.7413.0006</t>
  </si>
  <si>
    <t>099793475</t>
  </si>
  <si>
    <t>Προγραμματική σύμβαση με ΕΜΠ 05/05/2016</t>
  </si>
  <si>
    <t>30.7413.0043</t>
  </si>
  <si>
    <t>ΕΡΓΑΣΙΑ-ΥΠΗΡΕΣΙΑ</t>
  </si>
  <si>
    <t>ΠΡΟΓΡΑΜΜΑΤΙΚΗ ΜΕ ΑΝΚΟ</t>
  </si>
  <si>
    <t>30.7134.0003</t>
  </si>
  <si>
    <t>15.7331.0012</t>
  </si>
  <si>
    <t>Δ.Ε.ΑΙΑΝΗΣ</t>
  </si>
  <si>
    <t>ΑΠΕΥΘΕΙΑΣ ΑΝΑΘΕΣΗ POLIS- ΜΕΙΩΣΗ ΠΡΟΥΠΟΛΟΓΙΣΜΟΥ</t>
  </si>
  <si>
    <t>20.7135.0003</t>
  </si>
  <si>
    <t>ΤΔΕ</t>
  </si>
  <si>
    <t>ΑΠΕΝΤΑΞΗ</t>
  </si>
  <si>
    <t>Δ.Ε.ΥΨΗΛΑΝΤΗ</t>
  </si>
  <si>
    <t>25.7312.0021</t>
  </si>
  <si>
    <t xml:space="preserve">ΟΛΟΚΛΗΡΩΘΗΚΕ 27.883,76 ΠΛΗΡ ΑΠΌ ΠΡΟΗΓ ΠΡΟΓΡ </t>
  </si>
  <si>
    <t>15.7336.0015</t>
  </si>
  <si>
    <t>800326653</t>
  </si>
  <si>
    <t>ΤΔ</t>
  </si>
  <si>
    <t>35.7322.0018</t>
  </si>
  <si>
    <t>1Ο.7134.0004</t>
  </si>
  <si>
    <t>ΜΗΧΑΝ</t>
  </si>
  <si>
    <t>15.7413.0021</t>
  </si>
  <si>
    <t>15.7413.0020</t>
  </si>
  <si>
    <t>15.7413.0019</t>
  </si>
  <si>
    <t>15.7413.0018</t>
  </si>
  <si>
    <t>15.7413.0017</t>
  </si>
  <si>
    <t>15.7413.0016</t>
  </si>
  <si>
    <t>15.7413.0010</t>
  </si>
  <si>
    <t>15.7413.0007</t>
  </si>
  <si>
    <t>15.7413.0006</t>
  </si>
  <si>
    <t>15.7413.0005</t>
  </si>
  <si>
    <t>15.7413.004</t>
  </si>
  <si>
    <t>20.7413.0004</t>
  </si>
  <si>
    <t>15.7413.0001</t>
  </si>
  <si>
    <t>20.7135.0030</t>
  </si>
  <si>
    <t>20.7135.0029</t>
  </si>
  <si>
    <t>20.7135.0024</t>
  </si>
  <si>
    <t>15.7425.0002</t>
  </si>
  <si>
    <t>Βολογιαννίδη Αβράμη και ΣΙΑ ΟΕ δ.τ.</t>
  </si>
  <si>
    <t>15.7326.0008</t>
  </si>
  <si>
    <t>079020438</t>
  </si>
  <si>
    <t>64.7322.0008</t>
  </si>
  <si>
    <t>15.7413.0013</t>
  </si>
  <si>
    <t>15.7413.0012</t>
  </si>
  <si>
    <t>Δ.Ε ΥΨΗΛΑΝΤΗ-Δ.Ε ΕΛΛΗΣΠΟΝΤΟΥ</t>
  </si>
  <si>
    <t>35.7413.0005</t>
  </si>
  <si>
    <t>30.7413.0013</t>
  </si>
  <si>
    <t>ΑΠΕΝΤΑΧΘΗΚΕ</t>
  </si>
  <si>
    <t>30.7413.0009</t>
  </si>
  <si>
    <t>30.7413.0008</t>
  </si>
  <si>
    <t>20.7413.0006</t>
  </si>
  <si>
    <t>70.7413.0015</t>
  </si>
  <si>
    <t>Δ.Ε.ΚΟΖΑΝΗΣ-Δ.Ε ΥΨΗΛΑΝΤΗ</t>
  </si>
  <si>
    <t>ΠΡΟΓΡΑΜΜΑΤΙΣΜΟΥ</t>
  </si>
  <si>
    <t>ΟΛΟΚΛΗΡΩΘΗΚΕ</t>
  </si>
  <si>
    <t>30.7413.0017</t>
  </si>
  <si>
    <t>70.7413.0011</t>
  </si>
  <si>
    <t>Προγραμματική με ΑΝΚΟ</t>
  </si>
  <si>
    <t>70.7413.0010</t>
  </si>
  <si>
    <t>Δ.Ε ΚΟΖΑΝΗΣ-Δ.Ε ΕΛΛΗΣΠΟΝΤΟΥ</t>
  </si>
  <si>
    <t>70.7413.0008</t>
  </si>
  <si>
    <t>70.7413.0005</t>
  </si>
  <si>
    <t>070315586</t>
  </si>
  <si>
    <t>70.7413.0002</t>
  </si>
  <si>
    <t>099318492</t>
  </si>
  <si>
    <t>70.7413.0001</t>
  </si>
  <si>
    <t>25.7413.0001</t>
  </si>
  <si>
    <t>ΠΡΟΓΡΑΜΜΑΤΙΚΗ ΣΥΜΒΑΣΗ ΔΗΜΟΣΚΟΖΑΝΗΣ-ΔΕΥΑΚ-ΠΕΡΙΦΕΡΕΙΑ -ΑΠΘ-ΟΛΟΚΛΗΡΩΘΗΚΕ</t>
  </si>
  <si>
    <t>ΥΠΟΓΡΑΦΗ ΣΥΜΒΑΣΗΣ 30-5-2014 117.477,29 ΠΛΗΡΩΜ ΑΠΌ ΠΡΟΗΓ ΠΡΟΓΡ</t>
  </si>
  <si>
    <t>30.7413.0039</t>
  </si>
  <si>
    <t>30.7413.0005</t>
  </si>
  <si>
    <t xml:space="preserve">Φορέας Υλοποίησης ΑΝΚΟ </t>
  </si>
  <si>
    <t>Δ.Ε.ΕΛΙΜΕΙΑΣ-Δ.Ε ΕΛΛΗΣΠΟΝΤΟΥ</t>
  </si>
  <si>
    <t>Καπνοχώριι-Κρόκος Σύμαση Αναγνωστόπουλος Θωμάς</t>
  </si>
  <si>
    <t>Κώστας Πετράκης (Συγκοινωνιακή) Το έργο ολοκληρώθηκε να γίνει τροποποίηση</t>
  </si>
  <si>
    <t>30.7413.0032</t>
  </si>
  <si>
    <t xml:space="preserve">Σύμβαση με Βασιλειάδη Ιωάννη </t>
  </si>
  <si>
    <t>30.7413.0033</t>
  </si>
  <si>
    <t>Σύμβαση με Ριζόπουλος Φώτης</t>
  </si>
  <si>
    <t>30.7413.0031</t>
  </si>
  <si>
    <t>Δ.Ε.ΕΛΛΗΣΠΟΝΤΟΥ-Δ.Ε.ΕΛΙΜΕΙΑΣ</t>
  </si>
  <si>
    <t>ΠΡΟΓΡΑΜΜΑΤΙΚΗ ΜΕ ΑΝΚΟ ΑΠΌ 18-2-2014 (958,4 ΛΌΓΩ ΑΎΞΗΣΗΣ ΦΠΑ 24%)</t>
  </si>
  <si>
    <t>62.7135.0023</t>
  </si>
  <si>
    <t>62.7135.0001</t>
  </si>
  <si>
    <t>20.7135.0022</t>
  </si>
  <si>
    <t>20.7135.0021</t>
  </si>
  <si>
    <t>30.7336.0014</t>
  </si>
  <si>
    <t>Σύμβαση 27-7-2016 ΜΕΛΛΟΝΤΙΚΗ ΕΠΕ  ΑΦΜ 112320548</t>
  </si>
  <si>
    <t>15.7321.0004</t>
  </si>
  <si>
    <t>ΠΡΟΓΡΑΜΜΑΤΙΚΗ-ΔΗΜΟΣ-ΠΕΡΙΦΕΡΕΙΑ-ΜΑΜΑΤΣΕΙΟ</t>
  </si>
  <si>
    <t>30.7412.0012</t>
  </si>
  <si>
    <t>ΣΥΜΒΑΣΗ ΜΕ ΛΑΓΟΥΔΑΚΗ 11.280,00 ΠΛΗΡ ΑΠΌ ΠΡΟΗΓ ΠΡΟΓΡ</t>
  </si>
  <si>
    <t>15.7321.0003</t>
  </si>
  <si>
    <t>15.7321.0002</t>
  </si>
  <si>
    <t>54.455,25 ΠΛΗΡ ΑΠΌ ΠΡΟΗΓ ΠΡΟΓΡ</t>
  </si>
  <si>
    <t>15.7121.0001</t>
  </si>
  <si>
    <t xml:space="preserve"> 1. Απευθείας αγορά Τζιούτζιος 79.000 2. Απευθείας αγορά Παπαφιλίππου 130.000,00 </t>
  </si>
  <si>
    <t>30.7413.0016</t>
  </si>
  <si>
    <t>090297463</t>
  </si>
  <si>
    <t>38326,80 ΠΛΗΡ ΑΠΌ ΠΡΟΗΓ ΠΡΟΓΡ</t>
  </si>
  <si>
    <t>15.7412.0007</t>
  </si>
  <si>
    <t>29704,5 ΠΛΗΡ ΑΠΌ ΠΡΟΗΓ ΠΡΟΓΡ</t>
  </si>
  <si>
    <t>30.7413.0014</t>
  </si>
  <si>
    <t xml:space="preserve">ΤΡΟΠ, ΠΡΟΓΡΑΜΜΑΤΙΚΗΣ 43.000 ΠΛΗΡ ΑΠΌ ΠΡΟΗ  </t>
  </si>
  <si>
    <t>30.7321.0023</t>
  </si>
  <si>
    <t>10.7326.0001</t>
  </si>
  <si>
    <t>.15.7411.0001</t>
  </si>
  <si>
    <t>090049627</t>
  </si>
  <si>
    <t xml:space="preserve">ΠΡΟΓΡΑΜΜΑΤΙΚΗ ΜΕ ΕΠΙΤΡΟΠΗ ΕΡΕΥΝΩΝ Α.Π,Θ (ΤΖΩΝΟΣ) 49.000,00 ΠΛΗΡ ΑΠΌ ΠΡΟΗΓ </t>
  </si>
  <si>
    <t>Τ Δ</t>
  </si>
  <si>
    <t>30.7331.0014</t>
  </si>
  <si>
    <t>30.7331.0013</t>
  </si>
  <si>
    <t>35.7336.0011</t>
  </si>
  <si>
    <t>35.7336.0008</t>
  </si>
  <si>
    <t>35.7336.0009</t>
  </si>
  <si>
    <t>35.7336.0007</t>
  </si>
  <si>
    <t>30.7331.0012</t>
  </si>
  <si>
    <t>30.7336.0018</t>
  </si>
  <si>
    <t>35.7332.0018</t>
  </si>
  <si>
    <t>35.7322.0017</t>
  </si>
  <si>
    <t>20.7325.0006</t>
  </si>
  <si>
    <t>K.A</t>
  </si>
  <si>
    <t>Α/Α ΕΑΑΔΗΣΥ</t>
  </si>
  <si>
    <t>ΑΦΜ</t>
  </si>
  <si>
    <t>ΚΑΤΑΣΤΑΣΗ ΕΡΓΟΥ</t>
  </si>
  <si>
    <t>ΧΩΡΟΘΕΤΗΣΗ</t>
  </si>
  <si>
    <t>ΕΙΔΟΣ ΕΡΓΟΥ</t>
  </si>
  <si>
    <t>ΦΟΡΕΑΣ ΥΛΟΠΟΙΗΣΗΣ</t>
  </si>
  <si>
    <t>ΠΑΡΑΤΗΡΗΣΕΙΣ</t>
  </si>
  <si>
    <t>ΠΡΟΒΛΕΠΟΜΕΝΗ ΠΡΟΘΕΣΜΙΑ ΠΕΡΑΙΩΣΗΣ</t>
  </si>
  <si>
    <t>ΥΠΟΛΟΙΠΟ ΑΠΌ ΕΓΚΕΚΡΙΜΕΝΟ</t>
  </si>
  <si>
    <t xml:space="preserve">ΥΠΟΛΟΙΠΟ ΑΠΌ ΣΥΜΒΑΣΗ </t>
  </si>
  <si>
    <t>ΤΟΜΗ ΜΑΚΕΔΟΝΙΑΣ ΜΟΝ ΕΠΕ</t>
  </si>
  <si>
    <t>ΑΠΟΣΤΟΛΙΔΗΣ ΝΙΚ. ΙΩΑΝΝΗΣ</t>
  </si>
  <si>
    <t>ΠΑΠΑΔΟΠΟΥΛΟΥ ΔΕΣΠΟΙΝΑ ΕΔΕ</t>
  </si>
  <si>
    <t>ΤΟΜΗ ΜΑΚΕΔΟΝΙΑΣ ΜΟΝ ΕΠΕ»</t>
  </si>
  <si>
    <t>ΒΕΛΤΙΩΣΗ ΧΑΡΑΞΗΣ ΑΓΡΟΤΙΚΗΣ ΟΔΟΥ ΑΓΙΑΣ ΠΑΡΑΣΚΕΥΗΣ- ΚΑΡΥΔΙΤΣΑΣ</t>
  </si>
  <si>
    <t>ΠΡΟΜΗΘΕΙΑ ΟΡΓΑΝΩΝ ΠΑΙΔΙΚΩΝ ΧΑΡΩΝ</t>
  </si>
  <si>
    <t>ΣΥΜΒΟΥΛΕΥΤΙΚΕΣ ΥΠΗΡΕΣΙΕΣ &amp; ΥΠΟΣΤΗΡΙΞΗ ΤΟΥ ΔΗΜΟΥ ΓΙΑ ΤΟ ΣΧΕΔΙΑΣΜΟ ΠΡΟΤΑΣΕΩΝ ΧΡΗΜΑΤΟΔΟΤΗΣΗΣ ΤΩΝ ΕΝΕΡΓΕΙΩΝ ΑΝΑΒΑΘΜΙΣΗΣ &amp; ΠΙΣΤΟΠΟΙΗΣΗΣ ΤΩΝ ΠΑΙΔΙΚΩΝ ΧΑΡΩΝ</t>
  </si>
  <si>
    <t>ΒΕΛΤΙΩΣΗ ΧΑΡΑΞΗΣ ΟΔΙΚΟΥ ΑΞΟΝΑ ΒΑΤΕΡΟΥ- ΜΕΤΑΜΟΡΦΩΣΗΣ</t>
  </si>
  <si>
    <t>ΟΔΙΚΗ ΑΣΦΑΛΕΙΑ ΔΗΜΟΥ ΚΟΖΑΝΗΣ</t>
  </si>
  <si>
    <t>260/2017</t>
  </si>
  <si>
    <t>15.7411.0002</t>
  </si>
  <si>
    <t>Μελέτες Βιώσιμης Αστικής Ανάπτυξης (ΒΑΑ) του Δήμου Κοζάνης</t>
  </si>
  <si>
    <t>Παροχή υπηρεσίας εξειδικευμένου τεχνικού συμβούλου για ωρίμανση και παρακολούθηση του Στρατηγικού Σχεδίου Βιώσιμης Αστικής Ανάπτυξης</t>
  </si>
  <si>
    <t>Βραβεία Αρχιτεκτονικού Διαγωνισμού ιδεών για την ανάπλαση της έκτασης του πρώην Σταθμού ΟΣΕ ΚΟΖΑΝΗΣ</t>
  </si>
  <si>
    <t>ΣΥΜΒΑΣΗ ΜΕΛΛΟΝΤΙΚΗ ΕΠΕ 29-05-2017</t>
  </si>
  <si>
    <t>8.1</t>
  </si>
  <si>
    <t>8.2</t>
  </si>
  <si>
    <t>ΠΡΟΜΗΘΕΙΑ ΜΗΧΑΝΟΓΡΑΦΙΚΟΥ ΕΞΟΠΛΙΣΜΟΥ ΣΤΑ ΠΛΑΙΣΙΑ ΛΕΙΤΟΥΡΓΙΚΗΣ ΑΝΑΒΑΘΜΙΣΗΣ ΚΑΙ ΕΝΟΠΟΙΗΣΗΣ ΓΕΩΓΡΑΦΙΚΩΝ ΣΥΣΤΗΜΑΤΩΝ ΠΛΗΡΟΦΟΡΙΩΝ (GIS) ΤΟΥ ΔΗΜΟΥ ΚΟΖΑΝΗΣ ΚΑΙ ΤΗΣ ΔΗΜΟΤΙΚΗΣ ΕΠΙΧΕΙΡΗΣΗΣ ΥΔΡΕΥΣΗΣ ΚΟΖΑΝΗΣ (ΔΕΥΑΚ)</t>
  </si>
  <si>
    <t>ΑΔΩΝΙΣ ΚΟΝΤΟΣ ΚΑΙ ΣΙΑ Ε.Ε.</t>
  </si>
  <si>
    <t>BRAINBOX</t>
  </si>
  <si>
    <t>ΛΕΙΤΟΥΡΓΙΚΗ ΑΝΑΒΑΘΜΙΣΗ ΚΑΙ ΕΝΟΠΟΙΗΣΗ ΓΕΩΓΡΑΦΙΚΩΝ ΣΥΣΤΗΜΑΤΩΝ ΠΛΗΡΟΦΟΡΙΩΝ (ΓΠΣ) ΤΟΥ ΔΗΜΟΥ ΚΟΖΑΝΗΣ ΚΑΙ ΤΗΣ ΔΗΜΟΤΙΚΗΣ ΕΠΙΧΕΙΡΙΣΗΣ ΥΔΡΕΥΣΗΣ ΚΟΖΑΝΗΣ (ΔΕΥΑΚ)»</t>
  </si>
  <si>
    <t>ΣΥΜΒΑΣΗ ΜΕ ΚΩΝΣΤΑΝΤΙΝΟΣ ΚΟΣΣΥΒΑΚΗΣ 18-7-2017</t>
  </si>
  <si>
    <t>Προμήθεια- εγκατάσταση υπόγειων συστημάτων προσωρινής αποθήκευσης απορριμμάτων με συμπίεση</t>
  </si>
  <si>
    <t>ΔΗΜΙΟΥΡΓΙΑ ΔΗΛΩΤΙΚΟΥ ΣΗΜΑΤΟΣ (ΛΟΓΟΤΥΠΟΥ) ΤΟΥ ΔΗΜΟΥ ΚΟΖΑΝΗΣ</t>
  </si>
  <si>
    <t>ΥΠΟΛΟΙΠΑ</t>
  </si>
  <si>
    <t>ΑΦΟΙ Α. ΧΑΤΖΗΓΕΩΡΓΙΑΔΗ Ο.Ε 17-08-2017</t>
  </si>
  <si>
    <t>ΣΥΜΒΑΣΗ Κ/Ξ «ΜΠΙΤΧΑΒΑΣ ΧΡΗΣΤΟΣ &amp; ΣΙΑ Ε.Ε. – ΜΑΚΡΗΣ ΒΑΣΙΛΕΙΟΣ του ΚΩΝ/ΝΟ 27-07-2017</t>
  </si>
  <si>
    <t>ΣΥΜΒΑΣΗ ΕΓΝΑΤΙΑ Α.Τ.Ε.Β.Ε. 4-8-2017</t>
  </si>
  <si>
    <t>ΠΡΟΓΡΑΜΜΑΤΙΚΗ ΣΥΜΒΑΣΗ ΜΕ ΙΓΜΕ 5-9-2017</t>
  </si>
  <si>
    <t>ΠΡΟΓΡΑΜΜΑΤΙΚΗ ΜΕ ΑΝΚΟ ΘΑ ΓΙΝΕΙ Η ΌΧΙ ?</t>
  </si>
  <si>
    <t>PATHS OF GREECE</t>
  </si>
  <si>
    <t>ΔΗΜΟΠΡΑΤΗΣΗ ΜΕΤΑ ΤΗΝ ΟΛΟΚΛΗΡΩΣΗ ΤΗΣ ΜΕΛΕΤΗΣ ΑΠΌ ΑΝΚΟ</t>
  </si>
  <si>
    <t>ΣΥΜΒΑΣΗ ΓΡΑΒΑΝΗΣ 29-8-2017</t>
  </si>
  <si>
    <t>ΥΠΟΓΡΑΦΗ ΠΡΟΓΡΑΜΜΑΤΙΚΗΣ 9/10/2017</t>
  </si>
  <si>
    <t>ΥΠΗΡΕΣΙΑ ΥΠΟΣΤΗΡΙΞΗΣ ΣΥΜΜΕΤΟΧΗΣ ΤΟΥ ΔΗΜΟΥ ΣΕ ΕΚΘΕΣΕΙΣ ΕΣΩΤΕΡΙΚΟΥ</t>
  </si>
  <si>
    <t>ΣΥΜΒΑΣΗ  15-05-2017 ΠΑΦΙΛΗ ΦΩΤΕΙΝΗ</t>
  </si>
  <si>
    <t>134.1</t>
  </si>
  <si>
    <t>134.2</t>
  </si>
  <si>
    <t>134.3</t>
  </si>
  <si>
    <t>ΣΥΜΒΑΣΗ ΜΕ ΚΕΠΕ 27.384/13-06-2017</t>
  </si>
  <si>
    <t>ΓΙΑΤΑΓΑΝΤΖΙΔΗΣ</t>
  </si>
  <si>
    <t>10.1</t>
  </si>
  <si>
    <t>10.2</t>
  </si>
  <si>
    <t>10.3</t>
  </si>
  <si>
    <t>3.1</t>
  </si>
  <si>
    <t>264/09-10-2017</t>
  </si>
  <si>
    <t>264/09-10-2018</t>
  </si>
  <si>
    <t>ΦΟΡΕΑΣ ΥΛΟΠΟΙΗΣΗΣ ΑΡΧΑΙΟΛΟΓΙΚΟ ΜΟΥΣΕΙΟ</t>
  </si>
  <si>
    <t>ΠΑΤΙΚΑΣ-ΡΙΖΟΠΟΥΛΟΣ 26-6-2017</t>
  </si>
  <si>
    <t>Ενεργειακή αναβάθμιση και ορθολογική διαχείριση περιβαλλοντικών πόρων αθλητικών κέντρων Δήμου Κοζάνης</t>
  </si>
  <si>
    <t>Παροχή υπηρεσιών Τεχνικού Συμβούλου του Δήμου Κοζάνης για την αναθεώρηση του Β1’ Σταδίου του Γενικού Πολεοδομικού Σχεδίου (Γ.Π.Σ.) Δημοτικής Ενότητας Κοζάνης</t>
  </si>
  <si>
    <t>ΤΟΠΙΚΟ ΣΧΕΔΙΟ ΔΗΜΙΟΥΡΓΙΑΣ ΕΙΚΑΣΤΙΚΩΝ ΠΑΡΕΜΒΑΣΕΩΝ</t>
  </si>
  <si>
    <t>ΠΑΝΕΠΙΣΤΗΜΙΟ ΔΥΤΙΚΗΣ ΜΑΚΕΔΟΝΙΑΣ</t>
  </si>
  <si>
    <t>229/2017</t>
  </si>
  <si>
    <t>ΚΟΖΑΝΗ 2020+</t>
  </si>
  <si>
    <t>11-12-2017 ΠΡΟΓΡΑΜΜΑΤΙΚΗ ΜΕ ΔΙΑΔΥΜΑ</t>
  </si>
  <si>
    <t>ΕΓΝΑΤΙΑ ΑΤΕΒΕ 20-12-2018</t>
  </si>
  <si>
    <t>094162928</t>
  </si>
  <si>
    <t>Κ/Ξ ΒΑΡΚΑΣ-ΖΑΝΔΕΣ 19-04-2018</t>
  </si>
  <si>
    <t>ΕΥΔΟΣ ΑΕΒΕΕ 27-11-2017</t>
  </si>
  <si>
    <t>ΠΡΟΓΡΑΜΜΑΤΙΚΗ ΜΕ ΑΝΚΟ 03-05-2018</t>
  </si>
  <si>
    <t xml:space="preserve">ΠΡΟΜΗΘΕΙΑ ΤΡΙΩΝ ΗΛΕΚΤΡΙΚΩΝ ΟΧΗΜΑΤΩΝ ΓΙΑ ΤΙΣ ΑΝΑΓΚΕΣ ΤΟΥ ΔΗΜΟΥ ΚΟΖΑΝΗΣ   </t>
  </si>
  <si>
    <t xml:space="preserve">ΠΡΟΓΡΑΜΜΑΤΙΚΗ ΜΕ ΑΝΚΟ </t>
  </si>
  <si>
    <t>ANKO</t>
  </si>
  <si>
    <t>ΠΛΗΡΩΜΕΣ ΑΠΌ 2014 ΕΩΣ ΣΗΜΕΡΑ</t>
  </si>
  <si>
    <t>Μελέτη εξωτερικού Δικτύου μεταφοράς ακαθάρτων οικισμού Κρόκου στην ΕΕΛ Κοζάνης</t>
  </si>
  <si>
    <t>ΧΡΗΜΑΤΟΔΟΤΗΣΗ ΕΣΠΑ</t>
  </si>
  <si>
    <t>ΜΕΛΕΤΕΣ ΣΤΕΓΗΣ ΥΠΟΣΤΗΡΙΖΟΜΕΝΗΣ ΔΙΑΒΙΩΣΗΣ ΚΑΙ ΚΕΝΤΡΟΥ ΗΜΕΡΗΣΙΑΣ ΦΡΟΝΤΙΔΑΣ ΚΑΙ ΣΤΕΓΗΣ ΥΠΟΣΤΗΡΙΖΟΜΕΝΗΣ ΔΙΑΒΙΩΣΗΣ</t>
  </si>
  <si>
    <t>Εκπόνηση Μελετών Εφαρμογής και Σύνταξη Τευχών Δημοπράτησης για την Δημιουργία Πρότυπου Βιοκλιματικού Πάρκου Αναψυχής - Χώρου Περαστικού Πρασίνου στη ΖΕΠ Κοζάνης</t>
  </si>
  <si>
    <t>Ανάπλαση πλατείας Λασσάνη - μελέτη</t>
  </si>
  <si>
    <t>Ολοκλήρωση οικιστικής ανάπλασης κεντρικού τμήματος Αιανής</t>
  </si>
  <si>
    <t>Τευχος δημοπράττησης για την επιλογή αναδόχου του έργου Αναπτυξη και εκμεταλλευση χωρου σταθμευσης βαρέων οχημάτων (ΧΣΒΟΧ)</t>
  </si>
  <si>
    <t>ΧΡΗΜΑΤΟΔΟΤΗΣΗ ΕΑΠ 2012-2016</t>
  </si>
  <si>
    <t>203/2018-25-07-2018</t>
  </si>
  <si>
    <t>ΠΡΑΞΕΙΣ ΤΑΚΤΟΠΟΙΗΣΗΣ/ ΔΙΑΝΟΙΞΕΙΣ ΔΡΟΜΩΝ</t>
  </si>
  <si>
    <t>ΠΡΟΜΗΘΕΙΑ ΕΞΟΠΛΙΣΜΟΥ ΓΙΑ  ΔΗΜΟΤΙΚΟ ΚΤΗΝΙΑΤΡΕΙΟ</t>
  </si>
  <si>
    <t>ΠΡΟΜΗΘΕΙΑ ΜΗΧΑΝΗΜΑΤΩΝ ΚΑΘΑΡΙΣΜΟΥ ΟΔΩΝ</t>
  </si>
  <si>
    <t>ΑΝΑΒΑΘΜΙΣΗ ΔΗΜΟΤΙΚΩΝ ΟΔΩΝ ΟΙΚΙΣΜΩΝ</t>
  </si>
  <si>
    <t>ΑΝΑΒΑΘΜΙΣΗ ΠΡΑΣΙΝΟΥ- ΑΝΑΔΑΣΩΣΕΙΣ ΣΕ ΟΙΚΙΣΜΟΥΣ ΤΟΥ ΔΗΜΟΥ ΚΟΖΑΝΗΣ</t>
  </si>
  <si>
    <t>ΑΝΤΙΠΛΗΜΜΥΡΙΚΗ ΠΡΟΣΤΑΣΙΑ ΠΕΡΙΟΧΗΣ ΚΑΡΑΓΙΑΝΝΙΩΝ</t>
  </si>
  <si>
    <t>ΑΠΟΚΑΤΑΣΤΑΣΗ ΛΕΙΤΟΥΡΓΙΑΣ ΑΘΛΗΤΙΚΩΝ ΕΓΚΑΤΑΣΤΑΣΕΩΝ ΔΗΜΟΥ ΚΟΖΑΝΗΣ</t>
  </si>
  <si>
    <t>ΒΕΛΤΙΩΣΗ ΚΥΚΛΟΦΟΡΙΑΚΩΝ ΣΥΝΘΗΚΩΝ ΠΟΛΗΣ ΚΟΖΑΝΗΣ</t>
  </si>
  <si>
    <t>ΔΙΑΜΟΡΦΩΣΗ ΑΝΑΤΟΛΙΚΟΥ ΤΜΗΜΑΤΟΣ ΠΑΡΚΟΥ ΑΓΙΟΥ ΔΗΜΗΤΡΙΟΥ ΚΟΖΑΝΗΣ</t>
  </si>
  <si>
    <t>ΔΙΑΜΟΡΦΩΣΗ ΠΕΡΙΟΧΗΣ ΓΗΠΕΔΟΥ &amp; ΛΟΙΠΩΝ ΧΩΡΩΝ ΤΚ ΠΡΩΤΟΧΩΡΙΟΥ</t>
  </si>
  <si>
    <t>ΔΙΑΜΟΡΦΩΣΗ ΡΕΜΜΑΤΟΣ ΠΕΡΙΟΧΗΣ ΤΚ ΚΟΙΛΩΝ- ΕΞΟΧΗΣ</t>
  </si>
  <si>
    <t>ΕΠΙΣΚΕΥΗ ΣΚΑΛΟΣΤΑΣΙΩΝ &amp; ΝΕΚΡΟΤΑΦΕΙΟΥ ΠΟΛΗΣ ΚΟΖΑΝΗΣ</t>
  </si>
  <si>
    <t>ΚΛΕΙΣΤΟ ΓΥΜΝΑΣΤΗΡΙΟ 6ου ΓΥΜΝΑΣΙΟΥ ΚΟΖΑΝΗΣ</t>
  </si>
  <si>
    <t>ΜΕΤΡΑ ΑΣΦΑΛΕΙΑΣ ΠΡΩΗΝ ΛΑΤΟΜΙΚΩΝ ΧΩΡΩΝ ΔΗΜΟΥ ΚΟΖΑΝΗΣ</t>
  </si>
  <si>
    <t>ΟΙΚΙΣΤΙΚΗ ΑΝΑΒΑΘΜΙΣΗ ΟΙΚΙΣΜΩΝ ΔΕ ΕΛΙΜΕΙΑΣ</t>
  </si>
  <si>
    <t>ΠΡΟΜΗΘΕΙΑ-ΕΓΚΑΤΑΣΤΑΣΗ ΠΑΡΑΤΗΡΙΟΥ ΠΟΥΛΙΩΝ ΚΑΙ ΣΥΝΟΔΟΥ ΕΞΟΠΛΙΣΜΟΥ</t>
  </si>
  <si>
    <t>ΣΥΝΤΑΞΗ ΦΑΚΕΛΩΝ ΕΡΓΩΝ ΓΙΑ ΜΕΛΕΤΕΣ ΟΧΕ- LEADER</t>
  </si>
  <si>
    <t>Προμήθεια-Εγκατάσταση υπόγειων συστημάτων προσωρινής αποθήκευσης απορριμάτων για την βελτιστοποίηση του δικτύου διαχείρισης απορριμμάτων</t>
  </si>
  <si>
    <t>ΠΡΟΜΗΘΕΙΑ ΔΥΟ (2) ΓΕΡΑΝΩΝ ΓΙΑ ΤΟ ΣΥΣΤΗΜΑ ΠΡΟΣΩΡΙΝΗΣ ΑΠΟΘΗΚΕΥΣΗΣ ΑΠΟΡΡΙΜΜΑΤΩΝ</t>
  </si>
  <si>
    <t xml:space="preserve">ΕΠΙΒΛΕΨΗ ΕΡΓΟΥ ΕΞΟΠΛΙΣΜΟΥ ΜΟΥΣΕΙΟΥ ΚΔΒΚ </t>
  </si>
  <si>
    <t>ΕΚΣΥΓΧΡΟΝΙΣΜΟΣ ΥΠΟΔΟΜΩΝ ΕΚΠΑΙΔΕΥΣΗΣ ΔΟΜΩΝ ΠΟΛΙΤΙΣΜΟΥ</t>
  </si>
  <si>
    <t>ΑΝΤΙΚΑΤΑΣΤΑΣΗ ΣΤΕΓΗΣ ΚΟΛΥΜΒΗΤΗΡΙΟΥ</t>
  </si>
  <si>
    <t>ΤΟΠΟΘΕΤΗΣΗ ΕΙΔΙΚΟΥ ΔΑΠΕΔΟΥ ΑΥΛΕΙΩΝ ΧΩΡΩΝ ΣΧΟΛΙΚΩΝ ΜΟΝΑΔΩΝ ΟΙΚΙΣΜΩΝ ΔΗΜΟΥ ΚΟΖΑΝΗΣ</t>
  </si>
  <si>
    <t>ΚΑΤΑΡΤΙΣΗ ΚΑΙ ΑΞΙΟΠΟΙΗΣΗ ΑΝΘΡΩΠΙΝΟΥ ΔΥΝΑΜΙΚΟΥ ΣΤΟΝ ΤΟΜΕΑ ΤΗΣ ΑΓΡΟΤΙΚΗΣ ΠΑΡΑΓΩΓΗΣ</t>
  </si>
  <si>
    <t>ΠΡΟΣΔΙΟΡΙΣΜΟΣ ΧΩΡΙΚΗΣ ΚΑΙ ΧΡΟΝΙΚΗΣ ΜΕΤΑΒΟΛΗΣ ΤΗΣ ΡΥΠΑΝΣΗΣ ΤΩΝ ΥΠΟΓΕΙΩΝ ΝΕΡΩΝ ΣΤΗ ΛΕΚΑΝΗ ΣΑΡΙΓΚΙΟΛ ΜΕ ΕΞΑΣΘΕΝΕΣ ΧΡΩΜΙΟ</t>
  </si>
  <si>
    <t>ΜΕΛΕΤΗ ΤΕΧΝΙΚΟΥ ΕΡΓΟΥ CUT &amp; COVER (ΤΟΥΝΕΛ) ΣΤΗ ΠΕΡΙΟΧΗ ΤΟΥ ΣΙΔΗΡΟΔΡΟΜΙΚΟΥ ΣΤΑΘΜΟΥ ΚΟΖΑΝΗΣ</t>
  </si>
  <si>
    <t>Η ΑΝΑΔΕΙΞΗ ΤΗΣ ΙΣΤΟΡΙΑΣ ΤΗΣ ΔΕΗ ΜΕΣΑ ΑΠΟ ΜΑΡΤΥΡΙΕΣ ΠΑΛΙΩΝ ΛΙΓΝΙΤΟΡΥΧΩΝ</t>
  </si>
  <si>
    <t>755/2017</t>
  </si>
  <si>
    <t>755/2041</t>
  </si>
  <si>
    <t>96/2018</t>
  </si>
  <si>
    <t>ΤΣΕΛΙΟΣ ΑΘΑΝΑΣΙΟΣ  14191/2-05-2018</t>
  </si>
  <si>
    <t>2 ΣΥΜΒΑΣΕΙΣ  ΠΕΡΙΒΑΛΛΟΝΤΙΚΗ-ΓΚΕΚΑΣ</t>
  </si>
  <si>
    <t>ΣΥΜΒΑΣΗ 54032/13-11-2017 ΤΕΧΝΙΚΗ ΑΝΑΠΤΥΞΗ ΑΤΕΒΕ</t>
  </si>
  <si>
    <t>099769518</t>
  </si>
  <si>
    <t>ΣΥΜΒΑΣΗ22734/ 05-07-2018  ΑΦΟΙ ΤΣΙΑΟΥΣΗ ΟΕ</t>
  </si>
  <si>
    <t>10.10.7425.0006</t>
  </si>
  <si>
    <t>10.15.7331.0004</t>
  </si>
  <si>
    <t>10.15.7331.0005</t>
  </si>
  <si>
    <t>10.15.7331.0011</t>
  </si>
  <si>
    <t>10.15.7331.0013</t>
  </si>
  <si>
    <t>15.7413.0003</t>
  </si>
  <si>
    <t>10.15.7425.0003</t>
  </si>
  <si>
    <t>10.20.7135.0006</t>
  </si>
  <si>
    <t>10.20.7135.0008</t>
  </si>
  <si>
    <t>10.20.7135.0010</t>
  </si>
  <si>
    <t>10.20.7135.0011</t>
  </si>
  <si>
    <t>10.20.7135.0013</t>
  </si>
  <si>
    <t>10.30.7111.0002</t>
  </si>
  <si>
    <t>10.30.7312.0002</t>
  </si>
  <si>
    <t>10.30.7312.0004</t>
  </si>
  <si>
    <t>10.30.7321.0004</t>
  </si>
  <si>
    <t>10.30.7322.0002</t>
  </si>
  <si>
    <t>10.30.7323.0011</t>
  </si>
  <si>
    <t>10.30.7323.0018</t>
  </si>
  <si>
    <t>10.30.7326.0001</t>
  </si>
  <si>
    <t>10.30.7336.0004</t>
  </si>
  <si>
    <t>10.30.7412.0001</t>
  </si>
  <si>
    <t>10.30.7425.0007</t>
  </si>
  <si>
    <t>10.30.7425.0008</t>
  </si>
  <si>
    <t>10.35.7322.0003</t>
  </si>
  <si>
    <t>10.45.7336.0001</t>
  </si>
  <si>
    <t>10.70.7425.0005</t>
  </si>
  <si>
    <t>10.00.6736.0003</t>
  </si>
  <si>
    <t>ΣΥΜΒΑΣΗ 545026/13-11-2017 ΤΕΧΝΙΚΗ ΑΝΑΠΤΥΞΗ ΑΤΕΒΕ</t>
  </si>
  <si>
    <t>ΣΥΜΒΑΣΗ 58499/8-12-2017  ΜΠΟΥΓΑΙΔΗΣ ΝΙΚΟΛΑΟΣ</t>
  </si>
  <si>
    <t>ΣΥΜΒΑΣΗ ΤΡΑΝΤΟΣ ΟΔΥΣΣΕΑΣ 7407/07-03-2018</t>
  </si>
  <si>
    <t>ΣΥΜΒΑΣΗ ΜΕ.ΚΟΝ Α.Ε 26924/20-08-2018</t>
  </si>
  <si>
    <t>30.7323.0017</t>
  </si>
  <si>
    <t>258/2018-08-10-2018</t>
  </si>
  <si>
    <t>258/18-08-10-2018</t>
  </si>
  <si>
    <t>ΒΕΛΤΙΩΣΗ ΑΡΔΕΥΤΙΚΟΥ ΚΡΟΚΟΥ</t>
  </si>
  <si>
    <t xml:space="preserve"> ΒΕΛΤΙΩΣΗ ΑΡΔΕΥΤΙΚΩΝ ΥΠΟΔΟΜΩΝ ΜΙΚΡΗΣ ΚΛΙΜΑΚΑΣ </t>
  </si>
  <si>
    <t>ΠΡΟΜΗΘΕΙΑ ΚΑΙ ΕΓΚΑΤΑΣΤΑΣΗ ΗΛΕΚΤΡΟΝΙΚΩΝ ΥΔΡΟΜΕΤΡΩΝ ΑΡΔΕΥΣΗΣ</t>
  </si>
  <si>
    <t>Δ.Ε ΕΛΙΜΕΙΑΣ</t>
  </si>
  <si>
    <t>584/2018</t>
  </si>
  <si>
    <t>ΣΥΜΒΑΣΗ 14315/3-5-2019 POLIS ΚΑΤΑΣΚΕΥΑΣΤΙΚΗ Ο.Ε-ΔΙΑΦΑΣ</t>
  </si>
  <si>
    <t>ΠΑΤΙΚΑΣ ΝΕΚΤΑΡΙΟΣ 52803/22-12-2017</t>
  </si>
  <si>
    <t>1.ΚΑΟΥΣΗΣ 2 ΑΠΟΡ.</t>
  </si>
  <si>
    <t xml:space="preserve">ΣΥΜΒΑΣΗ 19978/13-06-2018 ΤΣΙΑΟΥΣΗΣ ΠΑΝΑΓΙΩΤΗΣ </t>
  </si>
  <si>
    <t>ΑΦΟΙ ΤΣΙΑΟΥΣΗΟΕ -ΛΑΜΠΡΗΣ</t>
  </si>
  <si>
    <t>ΔΕΛΗΒΑΝΗΣ ΑΤΕΒΕ 33052/09-10-2018</t>
  </si>
  <si>
    <t>ΜΕΛΕΤΗ ΣΚΟΠΙΜΟΤΗΤΟΣ ΞΕΝΙΑ</t>
  </si>
  <si>
    <t>ΑΠΟΚΑΤΑΣΤΑΣΗ ΑΝΑΔΕΙΞΗ Ι.Ν. ΡΟΔΙΑΝΗΣ</t>
  </si>
  <si>
    <t>ΑΝΑΔΕΙΞΗ ΠΟΛΙΤΙΣΤΙΚΗΣ ΚΛΗΡΟΝΟΜΙΑΣ (ΜΩΜΟΓΕΡΟΙ, ΛΑΖΑΡΙΝΕΣ, ΚΟΖΑΝΙΤΙΚΗ ΓΡΑΜΜΑΤΕΙΑΣ, ΣΥΝΤΗΡΗΣΗ ΚΕΙΜΗΛΙΩΝ ΚΛΠ)</t>
  </si>
  <si>
    <t>ΑΝΑΔΕΙΞΗ ΠΟΛΙΤΙΣΤΙΚΟΥ &amp; ΕΚΚΛΗΣΙΑΣΤΙΚΟΥ ΑΠΟΘΕΜΑΤΟΣ ΒΑΖΕΛΩΝΑ - ΝΑΟΣ ΑΓ. ΠΑΡΑΣΚΕΥΗΣ (ΜΝΗΜΕΙΟ)</t>
  </si>
  <si>
    <t xml:space="preserve"> ΜΕΛΕΤΗ ΑΠΟΚΑΤΑΣΤΑΣΗΣ ΙΕΡΟΥ ΝΑΟΥ ΠΑΜΜΕΓΙΣΤΩΝ ΤΑΞΙΑΡΧΩΝ ΡΟΔΙΑΝΗΣ»</t>
  </si>
  <si>
    <t>Προμήθεια ιατροτεχνολογικού εξοπλισμού για την Μονάδα Τεχνικού Νεφρού (ΜΤΝ)</t>
  </si>
  <si>
    <t>ΝΈΟ ΕΞΩΤΕΡΙΚΟ ΔΙΚΤΥΟ ΥΔΡΕΥΣΗΣ ΔΗΜΟΤΙΚΗΣ ΕΝΟΤΗΤΑΣ ΕΛΛΗΣΠΟΝΤΟΥ ΤΟΥ ΔΗΜΟΥ ΚΟΖΑΝΗΣ</t>
  </si>
  <si>
    <t>ΕΠΕΚΤΑΣΗ ΠΡΟΓΡΑΜΜΑΤΟΣ ΔΙΑΛΟΓΗΣ ΣΤΗΝ ΠΗΓΗ ΒΙΟΑΠΟΒΛΗΤΩΝ Β ΦΑΣΗ</t>
  </si>
  <si>
    <t xml:space="preserve"> ΕΦΟΡΕΙΑ ΑΡΧΑΙΟΤΗΤΩΝ ΚΟΖΑΝΗΣ</t>
  </si>
  <si>
    <t>Οργανισμός Πολιτισμού Αθλητισμού &amp; Νεολαίας Δήμου Κοζάνης</t>
  </si>
  <si>
    <t>ΜΑΜΑΤΣΕΙΟ- ΜΠΟΔΟΣΑΚΕΙΟ ΓΕΝΙΚΟ ΝΟΣΟΚΟΜΕΙΟ ΚΟΖΑΝΗΣ</t>
  </si>
  <si>
    <t>26/18/30-11-2018</t>
  </si>
  <si>
    <t>373/2018</t>
  </si>
  <si>
    <t>778/2018</t>
  </si>
  <si>
    <t>ΘΕΩΡΗΣΗ-ΌΧΙ</t>
  </si>
  <si>
    <t>ΠΛΗΡΩΜΕΣ 2019</t>
  </si>
  <si>
    <t>ΣΥΜΒΑΣΗ 32429/3-10-2018 ΜΑΡΚΟΣ ΕΥΑΓΓΕΛΟΣ</t>
  </si>
  <si>
    <t>025906416</t>
  </si>
  <si>
    <t>10.4</t>
  </si>
  <si>
    <t>10.5</t>
  </si>
  <si>
    <t>ΣΥΜΜΕΤΟΧΗ ΣΕ ΕΚΘΕΣΕΙΣ</t>
  </si>
  <si>
    <t>ΣΥΜΒΑΣΗ  38487/14-11-2019 ΑΠΟΣΤΟΛΙΔΟΥ ΒΑΡΒΑΡΑ</t>
  </si>
  <si>
    <t>30.7413.0015</t>
  </si>
  <si>
    <t>ΛΕΥΚΩΜΑ ΙΛΑΡΙΩΝΑ</t>
  </si>
  <si>
    <t>ΣΥΜΒΑΣΗ  27429/23-08-2019 ΣΥΚΑΣ ΒΑΣΙΛΕΙΟΣ</t>
  </si>
  <si>
    <t>92/19-22-04-2019</t>
  </si>
  <si>
    <t>92/2019-22-04-2019</t>
  </si>
  <si>
    <t>ΕΚΣΥΓΧΡΟΝΙΣΜΟΣ, ΑΝΑΒΑΘΜΙΣΗ &amp; ΕΠΕΚΤΑΣΗ ΕΓΚΑΤΑΣΤΑΣΗΣ ΤΗΛ/ΝΣΗΣ Κοζάνης ΣΤΟΥΣ ΟΙΚΙΣΜΟΥΣ ΔΡΕΠΑΝΟΥ &amp; ΚΡΟΚΟΥ του Δήμου Κοζάνης</t>
  </si>
  <si>
    <r>
      <t>«</t>
    </r>
    <r>
      <rPr>
        <sz val="12"/>
        <color rgb="FF181818"/>
        <rFont val="Times New Roman"/>
        <family val="1"/>
        <charset val="161"/>
      </rPr>
      <t xml:space="preserve"> </t>
    </r>
    <r>
      <rPr>
        <sz val="10"/>
        <rFont val="Arial"/>
        <family val="2"/>
        <charset val="161"/>
      </rPr>
      <t>Μελέτες εκσυγχρονισμού αρδευτικών δικτύων Άνω Κώμης – Κάτω Κώμης Δήμου Κοζάνης</t>
    </r>
  </si>
  <si>
    <t>ΜΕΛΕΤΗ ΑΝΑΠΛΑΣΗΣ ΠΕΡΙΟΧΗΣ ΣΤΑΘΜΟΥ ΟΣΕ ΚΟΖΑΝΗΣ</t>
  </si>
  <si>
    <t xml:space="preserve">ΑΓΟΡΑ ΕΚΤΑΣΗΣ ΕΠΙΦΑΝΕΙΑΣ 2.200 ΤΜ ΜΕΤΑ ΕΠΙΚΟΙΜΕΝΩΝ ΑΠΌ ΤΟΝ ΟΣΕ </t>
  </si>
  <si>
    <t>ΑΝΑΠΛΑΣΗ ΠΛΑΤΕΙΑΣ ΕΛΕΥΘΕΡΙΑΣ ΔΗΜΟΥ ΚΟΖΑΝΗΣ</t>
  </si>
  <si>
    <t>852/2018</t>
  </si>
  <si>
    <t>187/2019</t>
  </si>
  <si>
    <t>ΣΥΜΒΑΣΗ 2705/30-01-2019 ΜΑΡΚΟΣ ΕΥΑΓΓΕΛΟΣ</t>
  </si>
  <si>
    <t>ΣΥΜΒΑΣΗ 2664/30-01-2019 KARCHER</t>
  </si>
  <si>
    <t>094328552</t>
  </si>
  <si>
    <t>ΣΥΜΒΑΣΗ 40661/29-11-2019 ΠΑΡΚΟΤΕΧΝΙΚΗ Α.Ε</t>
  </si>
  <si>
    <t>10.6</t>
  </si>
  <si>
    <t>ΠΑΡΑΓΩΓΗ ΠΡΩΤΟΓΕΝΟΥΣ ΥΛΙΚΟΥ ΤΟΥΡΙΣΤΙΚΩΝ ΟΔΗΓΩΝ,ΕΚΤΥΠΩΣΕΙΣ ΚΑΙ ΑΝΑΜΝΗΣΤΙΚΑ ΔΩΡΑ</t>
  </si>
  <si>
    <t>ΣΗΜΑ ΑΕ 29479/11-09-2018</t>
  </si>
  <si>
    <t xml:space="preserve">ΘΕΩΡΗΣΗ </t>
  </si>
  <si>
    <t>ΣΥΜΒΑΣΗ 17057/11-06-2019 GTB ΑΝΟΔΟΣ ΑΕ</t>
  </si>
  <si>
    <t>093785359</t>
  </si>
  <si>
    <t>ΣΥΜΒΑΣΗ 15460/29-05-2019 ΒΑΡΚΑΣ ΕΔΕ</t>
  </si>
  <si>
    <t>040319605</t>
  </si>
  <si>
    <t>216.1</t>
  </si>
  <si>
    <t>216.2</t>
  </si>
  <si>
    <t>ΜΕΛΕΤΗ ΕΠΕΚΤΑΣΗΣ ΔΙΚΤΥΟΥ ΤΗΛΕΘΕΡΜΑΝΣΗΣ ΚΟΖΑΝΗΣ ΣΤΟΥΣ ΟΙΚΙΣΜΟΥΣ ΚΡΟΚΟΥ ΚΑΙ ΔΡΕΠΑΝΟΥ</t>
  </si>
  <si>
    <t>ΣΥΜΒΑΣΗ 11474/18-04-2019  ΑΠΟΣΤΟΛΙΔΗΣ ΙΩΑΝΝΗΣ Ε.Δ.Ε</t>
  </si>
  <si>
    <t>062366899</t>
  </si>
  <si>
    <t>ΣΥΜΒΑΣΗ 11447/18-04-2019 ΕΡΓΟΝ ΑΤΤΕΒΕ</t>
  </si>
  <si>
    <t>099597974</t>
  </si>
  <si>
    <t>ΣΥΜΒΑΣΗ 18966/14-06-2019 ΕΓΝΑΤΙΑ ΑΤΕΒΕ</t>
  </si>
  <si>
    <t>ΠΡΟΓΡΑΜΜΑΤΙΚΗ ΣΥΜΒΑΣΗ ΔΗΜΟΣΚΟΖΑΝΗΣ-ΔΕΥΑΚ-ΠΕΡΙΦΕΡΕΙΑ -ΑΠΘ</t>
  </si>
  <si>
    <t>094371450</t>
  </si>
  <si>
    <t>70.7135.0007</t>
  </si>
  <si>
    <t>ΟΛΟΚΛΗΡΩΣΗ ΜΕΛΕΤΗΣ</t>
  </si>
  <si>
    <t>ΔΙΑΔΙΚΑΣΙΑ ΑΠΑΛΛΟΤΡΙΩΣΕΩΝ</t>
  </si>
  <si>
    <t>ΣΥΜΒΑΣΗ 41685/11-12-2018 ΜΕΛΛΟΝΤΙΚΗ ΕΠΕ</t>
  </si>
  <si>
    <t>ΒΕΛΤΙΩΣΗ ΟΔΟΣΤΡΩΜΑΤΩΝ ΠΟΛΗΣ ΚΟΖΑΝΗΣ</t>
  </si>
  <si>
    <t>ΒΕΛΤΙΩΣΗ ΠΕΖΟΔΡΟΜΙΩΝ ΚΑΙ ΚΟΙΝΟΧΡΗΣΤΩΝ ΧΩΡΩΝ ΠΟΛΗΣ ΚΟΖΑΝΗΣ</t>
  </si>
  <si>
    <t>29203/24-09-2019 ΔΕΛΗΒΑΝΗΣ ΑΕΒΕΕ</t>
  </si>
  <si>
    <t>32.777/05-10-2018 ΣΕΙΜΑΝΙΔΗΣ-ΣΚΟΥΛΙΔΗΣ Ο.Ε</t>
  </si>
  <si>
    <t>ΠΛΗΡΩΜΕΣ 2020</t>
  </si>
  <si>
    <t>ΣΥΜΒΑΣΗ ΜΕ ΕΓΝΑΤΙΑ ΑΤΕΒΕ 5793/25-2-2019</t>
  </si>
  <si>
    <t>ΣΥΜΒΑΣΗ 37542/03-12-2019 ΚΟΣΣΥΒΑΚΗΣ</t>
  </si>
  <si>
    <t>146.870,45</t>
  </si>
  <si>
    <t>Κ/Ξ ΛΑΜΠΡΗΣ ΙΩΑΝΝΗΣ- ΜΠΙΜΠΟΣ ΣΠΥΡΙΔΩΝ</t>
  </si>
  <si>
    <t>Κ/Ξ ΑΦΟΙ ΤΣΙΑΟΥΣΗ Ο.Ε. - ΛΑΜΠΡΗΣ ΙΩΑΝΝΗΣ</t>
  </si>
  <si>
    <t>ΤΣΕΛΙΟΣ ΑΝΑΣΤΑΣΙΟΣ</t>
  </si>
  <si>
    <t>ΠΑΤΣΙΛΙΑΣ ΠΑΡΑΣΚΕΥΑΣ</t>
  </si>
  <si>
    <t>ΑΠΑΝΤΑΞΗ</t>
  </si>
  <si>
    <t>ΕΚΤΕΛΕΧΘΗΚΕ</t>
  </si>
  <si>
    <t>ΟΛΟΚΛΗΧΘΗΚΕ</t>
  </si>
  <si>
    <t>ΙΩΑΝΝΙΔΗΣ</t>
  </si>
  <si>
    <t>ΠΡΟΓΡΑΜΜΑΤΙΚΗ</t>
  </si>
  <si>
    <t>ΠΡΟΓΡΑΜΜΑΤΙΚΗ ΜΕ ΔΙΑΔΥΜΑ 14-02-2019</t>
  </si>
  <si>
    <t>ΠΡΟΓΡΑΜΜΑΤΙΚΗ ΜΕ ΔΙΑΔΥΜΑ04-03-2019</t>
  </si>
  <si>
    <t>00.6736.0005</t>
  </si>
  <si>
    <t>094378229</t>
  </si>
  <si>
    <t>ΓΑΙΑ ΑΕ ΚΑΙ ΣΙΑ 36595/26-11-2019</t>
  </si>
  <si>
    <t>099357259</t>
  </si>
  <si>
    <t>RENEL 8169/16-03-2020</t>
  </si>
  <si>
    <t>998229190</t>
  </si>
  <si>
    <t>ΣΥΝΤΑΞΗ ΜΕΛΕΤΗΣ</t>
  </si>
  <si>
    <t xml:space="preserve">ΕΓΝΑΤΙΑ ΑΤΕΒΕ </t>
  </si>
  <si>
    <t xml:space="preserve">Υπάρχει έτοιμη μελέτη για υλοποίηση. Το παρατηρητήριο θα εγκατασταθεί στην περιοχή του Ρυμνίου. </t>
  </si>
  <si>
    <t>Ολοκληρώνεται φάκελος δημοπράτησης της μελέτης.</t>
  </si>
  <si>
    <t>Έχει ολοκληρωθεί η μελέτη κατά 90%  με προγραμματική σύμβαση, με έναν πολύ περίεργο τρόπο μέσω της ΔΙΑΔΥΜΑ και προσπαθούμε πλέον να βρούμε τρόπο για την πληρωμή της. Το είχε διαχειριστεί η Τασοπούλου με αυτόν τον τρόπο παρά τις διαφωνίες μας.</t>
  </si>
  <si>
    <t>Συμφωνία – Πλαίσιο για την εκπόνηση τοπογραφικών εργασιών για τις ανάγκες του Δήμου Κοζάνης»</t>
  </si>
  <si>
    <t>ΧΩΡΟΤΕΧΝΙΚΗ 27283/06-09-2019</t>
  </si>
  <si>
    <t>216.3</t>
  </si>
  <si>
    <t xml:space="preserve"> ΜΕΛΕΤΗ ΣΚΟΠΙΜΟΤΗΤΑΣ  ΚΑΙ ΒΙΩΣΙΜΟΤΗΤΑΣ  ΤΗΣ ΕΠΑΝΑΧΡΗΣΗΣ ΤΟΥ ΚΤΗΡΙΑΚΟΥ ΣΥΓΚΡΟΤΗΜΑΤΟΣ ΞΕΝΙΑ ΚΟΖΑΝΗΣ</t>
  </si>
  <si>
    <t>ΜΕΛΛΟΝ ΤΕΧΝΙΚΗ ΑΝΑΠΤΥΞΙΑΚΗ ΣΥΜΒΟΥΛΕΥΤΙΚΗ Ο.Ε 14754/4-5-2018</t>
  </si>
  <si>
    <t>211.1</t>
  </si>
  <si>
    <t>211.2</t>
  </si>
  <si>
    <t>261.4</t>
  </si>
  <si>
    <t>ΓΕΩΤΕΧΝΙΚΗ ΕΡΕΥΝΑ-ΜΕΛΕΤΗ ΣΕ ΔΗΜΟΣΙΑ ΑΚΙΝΗΤΑ ΓΙΑ ΤΗΝ ΑΝΕΓΕΡΣΗ …</t>
  </si>
  <si>
    <t>ΠΕΤΡΟΣ ΛΑΣΚΑΡΑΤΟΣ-ΑΝΑΣΤΑΣΙΟΣ ΚΑΤΣΟΥΛΑΡΗΣ</t>
  </si>
  <si>
    <t>ΣΥΜΒΑΣΗ 8151/26-03-2020 Τσαλίδης Ιωάννης</t>
  </si>
  <si>
    <t>ΣΥΓΚΡΟΤΗΣΗ ΤΟΠΙΚΟΥ ΕΥΡΕΤΗΡΙΟΥ ΑΥΛΗΣ ΠΟΛΙΤΙΣΤΙΚΗΣ ΚΛΗΡΟΝΟΜΙΑΣ ΔΗΜΟΥ ΚΟΖΑΝΗΣ</t>
  </si>
  <si>
    <t>15.7425.0005</t>
  </si>
  <si>
    <t>70.7336.0010</t>
  </si>
  <si>
    <t>ΣΥΜΒΑΣΗ8325/18-03-2020 ΖΑΝΔΕΣ-ΒΑΡΚΑΣ</t>
  </si>
  <si>
    <t>ΜΕΛΕΤΕΣ ΔΙΑΓΩΝΙΣΜΟΙ-Τ/Θ ΚΡΟΚΟΥ ΔΡΕΠΑΝΟΥ</t>
  </si>
  <si>
    <t>.ΘΕΩΡΗΣΗ</t>
  </si>
  <si>
    <t>31-08-2020 ΤΕΧΝΙΚΗ ΑΝΑΠΤΥΞΗ ΑΤΕΒΕ</t>
  </si>
  <si>
    <t>ΣΥΜΒΑΣΗ 33688/15-10-2020</t>
  </si>
  <si>
    <t>ΥΠΟΣΤΗΡΙΞΗ ΩΡΙΜΑΝΣΗΣ ΕΡΓΩΝ ΑΝΑΠΤΥΞΗΣ ΤΟΥ ΔΗΜΟΥ ΚΟΖΑΝΗΣ</t>
  </si>
  <si>
    <t>134/20-07-05-2020</t>
  </si>
  <si>
    <t>128/2020</t>
  </si>
  <si>
    <t>311/2016-13-12-2016, 309/20-09-11-2020</t>
  </si>
  <si>
    <t>37/2015,ΑΟΕ 238/20</t>
  </si>
  <si>
    <t>311/2016-13-12-2016,309/20-09-11-2020</t>
  </si>
  <si>
    <t>37/2015,ΑΟΕ 238/2020</t>
  </si>
  <si>
    <t>ΒΕΛΤΙΩΣΗ ΥΠΟΔΟΜΩΝ ΣΕ ΠΕΡΙΟΧΕΣ ΑΝΑΠΤΥΞΗΣ ΕΠΙΧΕΙΡΗΜΑΤΙΚΗΣ ΔΡΑΣΤΗΡΙΟΤΗΤΑΣ</t>
  </si>
  <si>
    <t>309/20-09-11-20</t>
  </si>
  <si>
    <t>238/2020</t>
  </si>
  <si>
    <t>37/2015,238/2020</t>
  </si>
  <si>
    <t>309/20-20-11-20</t>
  </si>
  <si>
    <t>37/2015,238/20</t>
  </si>
  <si>
    <t>238/20</t>
  </si>
  <si>
    <t>309/20</t>
  </si>
  <si>
    <t>309/20-09-11-2020</t>
  </si>
  <si>
    <t>264/09-10-2017,309/20</t>
  </si>
  <si>
    <t>107/2016,238/2020</t>
  </si>
  <si>
    <t>222/2016,238/2020</t>
  </si>
  <si>
    <t>222/2016,238/20</t>
  </si>
  <si>
    <t>203/2018-25-07-2018,309/20</t>
  </si>
  <si>
    <t>642/2016,238/20</t>
  </si>
  <si>
    <t>699/2016,238/20</t>
  </si>
  <si>
    <t>203/2018-25-07-2018,309/2020</t>
  </si>
  <si>
    <t>699/2016,238/2020</t>
  </si>
  <si>
    <t>390/20-09-11-2020</t>
  </si>
  <si>
    <t>134/2017,238/20</t>
  </si>
  <si>
    <t>260/2017,238/2020</t>
  </si>
  <si>
    <t>755/2017,238/20</t>
  </si>
  <si>
    <t>258/2018-08-10-2018,309/20</t>
  </si>
  <si>
    <t>ΠΙΛΟΤΙΚΕΣ ΨΗΦΙΑΚΕΣ ΕΦΑΡΜΟΓΕΣ ΕΞΥΠΝΗΣ ΠΟΛΗΣ ΓΙΑ ΤΟΝ ΔΗΜΟ ΚΟΖΑΝΗΣ</t>
  </si>
  <si>
    <t>204/2020</t>
  </si>
  <si>
    <t>ΒΕΛΤΙΩΣΗ ΕΓΚΑΤΑΣΤΑΣΕΩΝ ΨΥΧΙΑΤΡΙΚΗΣ ΚΛΙΝΙΚΗΣ ΚΟΖΑΝΗΣ</t>
  </si>
  <si>
    <t>ΥΠΟΓΕΙΩΣΕΙΣ ΔΙΚΤΥΩΝ ΜΕΤΑΦΟΡΑΣ ΗΛΕΚΤΡΙΚΟΥ ΡΕΥΜΑΤΟΣ ΣΕ ΚΟΙΝΟΤΗΤΕΣ ΤΟΥ ΔΗΜΟΥ ΚΟΖΑΝΗΣ</t>
  </si>
  <si>
    <t>ΠΡΟΓΡΑΜΜΑ ΑΝΑΠΛΑΣΕΩΝ ΠΟΛΗΣ ΚΟΖΑΝΗΣ</t>
  </si>
  <si>
    <t>ΕΓΚΑΤΑΣΤΑΣΗ ΦΩΤΟΒΟΛΤΑΪΚΟΥ ΣΤΑΘΜΟΥ ΓΙΑ ΤΗΝ ΚΑΛΥΨΗ ΤΩΝ ΕΝΕΡΓΕΙΑΚΩΝ ΑΝΑΓΚΩΝ ΤΟΥ ΔΗΜΟΥ ΚΟΖΑΝΗΣ ΜΕ ΕΙΚΟΝΙΚΟ ΕΝΕΡΓΕΙΑΚΟ ΣΥΜΨΗΦΙΣΜΟ ΣΤΑ ΠΛΑΙΣΙΑ ΤΗΣ ΕΝΕΡΓΕΙΑΚΗΣ ΚΟΙΝΟΤΗΤΑΣ ΚΟΖΑΝΗΣ</t>
  </si>
  <si>
    <t>ΕΝΕΡΓΕΙΑΚΗ ΑΝΑΒΑΘΜΙΣΗ 2ΟΥ ΠΑΙΔΙΚΟΥ ΣΤΑΘΜΟΥ ΚΟΖΑΝΗΣ</t>
  </si>
  <si>
    <t>ΕΝΕΡΓΕΙΑΚΗ ΑΝΑΒΑΘΜΙΣΗ ΔΗΜΟΤΙΚΟΥ ΠΑΙΔΙΚΟΥ ΣΤΑΘΜΟΥ ΝΕΑΣ ΚΑΡΔΙΑΣ</t>
  </si>
  <si>
    <t xml:space="preserve">ΕΞΟΙΚΟΝΟΜΗΣΗ ΚΑΙ ΑΝΑΒΑΘΜΙΣΗ  ΤΟΥ  ΔΗΜΟΤΙΚΟΥ ΦΩΤΙΣΜΟΥ ΤΟΥ ΔΗΜΟΥ ΚΟΖΑΝΗΣ </t>
  </si>
  <si>
    <t>ΣΤΑΤΙΚΗ ΑΠΟΚΑΤΑΣΤΑΣΗ ΜΕΤΑΛΛΙΚΟΥ ΦΕΡΟΝΤΟΣ ΟΡΓΑΝΙΣΜΟΥ ΚΟΛΥΜΒΗΤΗΡΙΟΥ ΚΟΖΑΝΗΣ</t>
  </si>
  <si>
    <t>390/2020</t>
  </si>
  <si>
    <t>423/2018,238/20</t>
  </si>
  <si>
    <t>264/09-10-2017,309-20-09-11-20</t>
  </si>
  <si>
    <t>ΕΙΚΑΣΤΙΚΕΣ ΠΑΡΕΜΒΑΣΕΙΣ ΣΤΟ ΔΗΜΟΣΙΟ ΧΩΡΟ</t>
  </si>
  <si>
    <t>134/2017,238/2020</t>
  </si>
  <si>
    <t>96/2018,238/2020</t>
  </si>
  <si>
    <t>755/2017,238/2020</t>
  </si>
  <si>
    <t>ΗΛΕΚΤΡΟΝΙΚΟΣ ΕΞΟΠΛΙΣΜΟΣ ΒΙΒΛΙΟΘΗΚΗΣ</t>
  </si>
  <si>
    <t>BRAND NAME</t>
  </si>
  <si>
    <t>ΣΥΝΤΗΡΗΤΗΡΙΟ</t>
  </si>
  <si>
    <t>ΣΥΜΠΛΗΡΩΜΑΤΙΚΟΣ ΕΞΟΠΛΙΣΜΟΣ ΚΤΙΡΙΟΥ</t>
  </si>
  <si>
    <t>ΠΑΙΔΙΚΗ ΒΙΒΛΙΟΘΗΚΗ</t>
  </si>
  <si>
    <t>ΥΠΟΣΤΗΡΙΞΗ ΛΕΙΤΟΥΡΓΙΑΣ ΤΟΥ ΙΣΤΟΡΙΚΟΥ ΚΑΙ ΛΑΟΓΡΑΦΙΚΟΥ ΜΟΥΣΕΙΟΥ ΚΟΖΑΝΗΣ</t>
  </si>
  <si>
    <t>ΣΥΝΔΕΣΜΟΣ ΓΡΑΜΜΑΤΩΝ ΚΑΙ ΤΕΧΝΩΝ</t>
  </si>
  <si>
    <t>311/2016-13-12-2016,309/20</t>
  </si>
  <si>
    <t>570/2015,238/20</t>
  </si>
  <si>
    <t>852/2018,238/20</t>
  </si>
  <si>
    <t>ΜΕΛΕΤΕΣ ΑΝΑΠΤΥΞΙΑΚΟΥ ΣΧΕΔΙΑΣΜΟΥ ΔΗΜΟΥ ΚΟΖΑΝΗΣ</t>
  </si>
  <si>
    <t>ΜΕΛΕΤΕΣ ΕΝΕΡΓΕΙΑΚΗΣ ΑΝΑΒΑΘΜΙΣΗΣ ΔΗΜΟΤΙΚΩΝ &amp; ΣΧΟΛΙΚΩΝ ΚΤΗΡΙΩΝ ΔΗΜΟΥ ΚΟΖΑΝΗΣ</t>
  </si>
  <si>
    <t>ΛΕΙΤΟΥΡΓΙΚΗ ΑΝΑΒΑΘΜΙΣΗ ΔΙΚΤΥΩΝ ΠΑΡΟΧΗΣ ΝΕΡΟΥ ΚΑΙ ΕΞΟΙΚΟΝΟΜΙΣΗ ΥΔΑΤΙΚΩΝ ΠΟΡΩΝ</t>
  </si>
  <si>
    <t>ΠΡΟΕΤΟΙΜΑΣΙΑ ΓΙΑ ΤΗΝ ΥΠΟΒΟΛΗ ΠΡΟΤΑΣΕΩΝ ΣΕ ΧΡΗΜΑΤΟΔΟΤΙΚΑ ΠΡΟΓΡΑΜΜΑΤΑ</t>
  </si>
  <si>
    <t>Παροχή υπηρεσιών βασικού μελετητή κατά την εκτέλεση του έργου «Ολοκλήρωση υποδομών νέου οικισμού Ποντοκώμης (Β’ φάση οδοποιίας – δίκτυα υποδομής</t>
  </si>
  <si>
    <t>ΜΕΛΕΤΗ ΓΙΑ ΤΗΝ ΗΛΕΚΤΡΟΔΟΤΗΣΗ ΤΟΥ ΟΙΚΙΣΜΟΥ ΝΕΑΣ ΠΟΝΤΟΚΩΜΗΣ</t>
  </si>
  <si>
    <t>ΠΛΗΡΩΜΕΣ 2021</t>
  </si>
  <si>
    <t>160/21-26-01-2021</t>
  </si>
  <si>
    <t>ΕΠΕΚΤΑΣΗ ΠΡΟΓΡΑΜΜΑΤΟΣ ΔΙΑΛΟΓΗΣ ΣΤΗΝ ΠΗΓΗ ΒΙΟΑΠΟΒΛΗΤΩΝ Γ΄ΦΑΣΗ</t>
  </si>
  <si>
    <t>418/2020</t>
  </si>
  <si>
    <t xml:space="preserve">ΚΑΘΑΡΙΣΜΟΣ ΠΕΡΙΟΧΗΣ ΚΑΤΑΝΤΙ ΠΑΛΙΟΥ ΣΜΑ </t>
  </si>
  <si>
    <t xml:space="preserve">ΔΙΑΔΥΜΑ ΑΕ </t>
  </si>
  <si>
    <t>574/2020</t>
  </si>
  <si>
    <t>476/2020</t>
  </si>
  <si>
    <t>ΥΠΟΣΤΗΡΙΞΗ ΩΡΙΜΑΝΣΗΣ ΕΡΓΩΝ ΑΝΑΠΤΥΞΗΣ ΤΟΥ ΔΗΜΟΥ ΚΟΖΑΝΗΣ (ΕΤΟΥΣ 2021)</t>
  </si>
  <si>
    <t>ΠΡΟΓΡΑΜΜΑΤΙΚΗ ΜΕ ΠΔΜ 07-01-2021</t>
  </si>
  <si>
    <t>00.6736.0008</t>
  </si>
  <si>
    <t>ΖΙΓΡΑΣ</t>
  </si>
  <si>
    <t>28829/25-09-2020 ΑΠΟΣΤΟΛΙΔΗΣ ΙΩΑΝΝΗΣ</t>
  </si>
  <si>
    <t>ΣΥΜΒΑΣΗ 21129/4-8-2020 ΔΙΑΝΕΛΗΣ ΑΛΚΙΒΙΑΔΗΣ</t>
  </si>
  <si>
    <t>ΣΧΕΔΙΑΣΜΟΣ ΔΙΚΤΥΩΝ ΑΠΟΚΟΜΙΔΗΣ ΓΙΑ ΤΗ ΔΙΑΧΕΙΡΙΣΗ ΤΩΝ ΑΣΤΙΚΩΝ ΣΤΕΡΕΩΝ ΑΠΟΒΛΗΤΩΝ</t>
  </si>
  <si>
    <t>ΣΥΜΒΑΣΗ 28830/25-0902020 ΧΑΤΖΗΓΕΩΡΓΙΑΔΗΣ</t>
  </si>
  <si>
    <t>ΣΥΜΒΑΣΗ 23127/27-08-2021 Κ/Ξ ΤΡΑΝΤΟΣ ΠΑΠΑΠΟΣΤΟΛΟΥ</t>
  </si>
  <si>
    <t>ΣΥΜΒΑΣΗ 23128/27-08-2021 Κ/ΞΙΑ ΤΡΑΝΤΟΣ -ΠΑΠΑΠΟΣΤΟΛΟΥ</t>
  </si>
  <si>
    <t>ΣΥΜΒΑΣΗ 19828/26-07-2021ΟΙΚΟΝΟΜΟΥ ΙΩΑΝΝΑ</t>
  </si>
  <si>
    <t>18358/12-07-2021 ΙΩΑΝΝΗΣ ΒΑΡΚΑΣ</t>
  </si>
  <si>
    <t>181/2021</t>
  </si>
  <si>
    <t>1347/07-09-2021</t>
  </si>
  <si>
    <t>37/2015,101/2021</t>
  </si>
  <si>
    <t>ΕΝΕΡΓΕΙΑΚΗ ΚΟΙΝΟΤΗΤΑ ΔΗΜΟΥ ΚΟΖΑΝΗΣ</t>
  </si>
  <si>
    <t>ΑΓΟΡΑ ΟΙΚΟΠΕΔΩΝ-ΑΓΡΟΤΕΜΑΧΙΩΝ</t>
  </si>
  <si>
    <t>Δ ΟΙΚ</t>
  </si>
  <si>
    <t>ΠΡΟΜΗΘΕΙΑ ΚΑΙ ΕΓΚΑΤΑΣΤΑΣΗ ΣΥΣΤΗΜΑΤΟΣ ΠΡΟΕΙΔΟΠΟΙΗΣΗΣ ΓΙΑ ΑΜΕΑ ΣΕ ΦΩΤΕΙΝΟΥΣ ΣΗΜΑΤΟΔΟΤΕΣ</t>
  </si>
  <si>
    <t>418/2021</t>
  </si>
  <si>
    <t>ΒΕΛΤΙΩΣΗ ΑΘΛΗΤΙΚΩΝ ΥΠΟΔΟΜΩΝ ΔΗΜΟΥ ΚΟΖΑΝΗΣ</t>
  </si>
  <si>
    <t>473/2021</t>
  </si>
  <si>
    <t>699/2016,473/2021</t>
  </si>
  <si>
    <t>ΠΡΟΜΗΘΕΙΑ ΧΛΟΟΚΟΠΤΙΚΟΥ ΤΡΑΚΤΕΡ ΒΕΝΖΙΝΗΣ</t>
  </si>
  <si>
    <t>ΟΑΠΝ</t>
  </si>
  <si>
    <t>238/2020,321/2021</t>
  </si>
  <si>
    <t>321/2021</t>
  </si>
  <si>
    <t>ΟΡΙΣΤΙΚΗ ΜΕΛΕΤΗ ΜΕΤΑΣΚΕΥΩΝ ΚΑΙ ΝΕΩΝ ΑΝΤΛΙΟΣΤΑΣΙΩΝ ΓΙΑ ΤΗΝ ΔΙΑΣΥΝΔΕΣΗ ΤΗΣ ΤΗΛΕΘΕΡΜΑΝΣΗΣ ΚΟΖΑΝΗΣ ΜΕ ΤΟ ΕΝΙΑΙΟ ΔΙΚΤΥΟ ΤΗΛΕΘΕΡΜΑΝΣΗΣ ΔΥΤΙΚΗΣ ΜΑΚΕΔΟΝΙΑΣ</t>
  </si>
  <si>
    <t>179/2021</t>
  </si>
  <si>
    <t>ΠΡΟΜΗΘΕΙΑ &amp; ΕΓΚΑΤΑΣΤΑΣΗ ΣΥΣΤΗΜΑΤΟΣ ΒΙΝΤΕΟΠΡΟΒΟΛΕΩΝ</t>
  </si>
  <si>
    <t>1792/21</t>
  </si>
  <si>
    <t>629/21</t>
  </si>
  <si>
    <t>ΥΠΟΣΤΗΡΙΞΗ ΩΡΙΜΑΝΣΗΣ ΕΡΓΩΝ ΑΝΑΠΤΥΞΗΣ ΤΟΥ ΔΗΜΟΥ ΚΟΖΑΝΗΣ (ΕΤΟΣ 2022)</t>
  </si>
  <si>
    <t>261.5</t>
  </si>
  <si>
    <t>ΓΕΩΤΕΧΝΙΚΗ ΕΡΕΥΝΑ-ΜΕΛΕΤΗ ΣΕ ΔΗΜΟΣΙΑ ΑΚΙΝΗΤΑ ΓΙΑ ΤΗΝ ΑΝΕΓΕΡΣΗ …Β ΦΑΣΗ</t>
  </si>
  <si>
    <t>ΚΑΣΤΩΡ ΕΠΕ 17699/16-07-2021</t>
  </si>
  <si>
    <t>ΟΔΙΚΕΣ ΠΡΟΣΒΑΣΕΙΣ ΣΕ ΕΠΙΧΕΙΡΗΣΕΙΣ ΠΡΩΤΟΓΕΝΟΥΣ ΤΟΜΕΑ ΔΗΜΟΥ ΚΟΖΑΝΗΣ ΤΗΣ ΠΕ ΚΟΖΑΝΗΣ</t>
  </si>
  <si>
    <t>Π Ε ΚΟΖΑΝΗΣ</t>
  </si>
  <si>
    <t>2021/21</t>
  </si>
  <si>
    <t>699/2016,629/2021</t>
  </si>
  <si>
    <t>ΠΡΟΜΗΘΕΙΑ ΕΝΌΣ ΟΧΗΜΑΤΟΣ ΓΙΑ ΤΙΣ ΑΝΑΓΚΕΣ ΤΟΥ ΔΗΜΟΥ ΚΟΖΑΝΗΣ</t>
  </si>
  <si>
    <t>ΠΛΗΡΩΜΕΣ 2022</t>
  </si>
  <si>
    <t>ΤΕΧΝΙΚΟΣ ΣΥΜΒΟΥΛΟΣ ΥΠΟΣΤΗΡΙΞΗΣ ΤΗΣ ΠΡΟΕΤΟΙΜΑΣΙΑΣ ΤΟΥ ΔΗΜΟΥ ΚΟΖΑΝΗΣ ΓΙΑ ΤΗΝ ΑΞΙΟΠΟΙΗΣΗ ΤΩΝ ΧΡΗΜΑΤΟΔΟΤΙΚΩΝ ΜΕΣΩΝ ΤΗΣ ΝΕΑΣ ΠΡΟΓΡΑΜΜΑΤΙΚΗΣ ΠΕΡΙΟΔΟΥ</t>
  </si>
  <si>
    <t>45/22</t>
  </si>
  <si>
    <t>98/22</t>
  </si>
  <si>
    <t>Σύμβαση Τσαλίδης Ιωάννης</t>
  </si>
  <si>
    <t>399.1</t>
  </si>
  <si>
    <t>ΑΝΤΙΚΑΤΑΣΤΑΣΗ ΣΤΕΓΗΣ ΒΟΗΘΗΤΙΚΗΣ ΑΙΘΟΥΣΑΣ ΚΛΕΙΣΤΟΥ ΓΥΜΝΑΣΤΗΡΙΟΥ ΛΕΥΚΟΒΡΥΣΗΣ</t>
  </si>
  <si>
    <t>ΣΥΜΒΑΣΗ 21-04-22 ΑΦΟΙ ΤΣΙΟΥΣΗ Ο.Ε</t>
  </si>
  <si>
    <t>ΣΥΜΒΑΣΗ 01/3/22 ΕΒΙΤΕΜ Α.Ε</t>
  </si>
  <si>
    <t>ΣΥΜΒΑΣΗ 21-1-22 ΑΦΟΙ ΧΑΤΖΗΓΕΩΡΓΙΑΔΗ</t>
  </si>
  <si>
    <t>ΣΥΜΒΑΣΗ 5-1-22 ΔΕΛΗΒΑΝΗΣ</t>
  </si>
  <si>
    <t>ΣΥΜΒΑΣΗ 26-8-21 ΤΣΙΑΟΥΣΗΣ</t>
  </si>
  <si>
    <t>ΣΥΜΒΑΣΗ 20-11-20 ΤΡΑΝΤΟΣ</t>
  </si>
  <si>
    <t>ΣΥΜΒΑΣΗ 27889/21-09-2020 ΝΙΚΟΛΑΙΔΗΣ</t>
  </si>
  <si>
    <t>226/15 19-10-2015</t>
  </si>
  <si>
    <t>ΠΡΟΜΗΘΕΙΑ ΕΞΟΠΛΙΣΜΟΥ ΓΙΑ ΤΟ ΓΗΠΕΔΟ ΠΟΔΟΣΦΑΙΡΟΥ ΣΤΟ ΔΑΚ ΚΟΖΑΝΗΣ</t>
  </si>
  <si>
    <t>399.2</t>
  </si>
  <si>
    <t>ΣΥΜΒΑΣΗ 11527/18-04-2022 ΜΑΥΡΙΔΗΣ</t>
  </si>
  <si>
    <t>4/22</t>
  </si>
  <si>
    <t>674/21,292/2022</t>
  </si>
  <si>
    <t xml:space="preserve">  ΠΑΡΑΚΟΛΟΥΘΗΣΗ ΣΔΑΕΚ ΔΗΜΟΥ ΚΟΖΑΝΗΣ</t>
  </si>
  <si>
    <t>292/2022</t>
  </si>
  <si>
    <t>96/2018,292/2022</t>
  </si>
  <si>
    <t>ΤΕΧΝΙΚΟ ΕΡΓΟ CUT &amp; COVER (ΤΟΥΝΕΛ) ΣΤΗΝ ΠΕΡΙΟΧΗ ΤΟΥ ΣΙΔΗΡΟΔΡΟΜΙΚΟΥ ΣΤΑΘΜΟΥ ΚΟΖΑΝΗΣ</t>
  </si>
  <si>
    <t>401/22</t>
  </si>
  <si>
    <t>755/2017,292/22</t>
  </si>
  <si>
    <t>ΠΡΟΜΗΘΕΙΑ ΕΝΟΣ ΟΧΗΜΑΤΟΣ  ΓΙΑ ΤΙΣ ΑΝΑΓΚΕΣ  ΤΗΣ ΔΗΜΟΤΙΚΗΣ ΕΠΙΧΕΙΡΗΣΗΣ ΚΟΙΝΩΝΙΚΗΣ ΠΡΟΝΟΙΑΣ ΚΑΙ ΜΕΡΙΜΝΑΣ ΔΗΜΟΥ ΚΟΖΑΝΗΣ</t>
  </si>
  <si>
    <t>ΥΠΟΣΤΗΡΙΞΗ ΩΡΙΜΑΝΣΗΣ ΕΡΓΩΝ ΑΝΑΠΤΥΞΗΣ ΤΟΥ ΔΗΜΟΥ ΚΟΖΑΝΗΣ (ΕΤΟΣ 2022 Β΄)</t>
  </si>
  <si>
    <t>399.3</t>
  </si>
  <si>
    <t>ΠΡΟΜΗΘΕΙΑΣ ΠΡΟΚΑΤΑΣΚΕΤΥΑΣΜΕΝΩΝ ΟΙΚΙΣΚΩΝ ΓΙΑ ΧΡΗΣΗ ΑΠΟΔΗΤΗΡΙΩΝ ΣΤΟ ΝΕΟ ΓΗΠΕΔΟ ΠΟΔΟΣΦΑΙΡΟΥ ΣΤΗΝ ΔΗΜΟΤΙΚΗ ΚΟΙΝΟΤΗΤΑ AΝΩ ΚΩΜΗΣ</t>
  </si>
  <si>
    <t>ΣΥΜΒΑΣΗ 13706/12-05-2022 ΑΓΓΕΛΟΠΟΥΛΟΣ</t>
  </si>
  <si>
    <t>ΨΗΦΙΑΚΕΣ ΕΦΑΡΜΟΓΕΣ ΓΙΑ ΤΗΝ ΑΝΑΔΕΙΞΗ ΠΟΛΙΤΙΣΤΙΚΟΥ ΚΑΙ ΙΣΤΟΡΙΚΟΥ ΑΠΟΘΕΜΑΤΟΣ ΤΟΥ ΔΗΜΟΥ ΚΟΖΑΝΗΣ</t>
  </si>
  <si>
    <t>308.1</t>
  </si>
  <si>
    <t>ΛΟΙΠΕΣ ΜΕΛΕΤΕΣ (ΜΕΛΕΤΗ ΟΔΟΠΟΙΪΑΣ ΚΑΙ ΒΕΛΤΙΩΣΗ ΟΔΟΥ ΑΗΛΙΟΣΤΡΑΤΑΣ ΣΤΗΝ ΠΟΛΗ ΤΗΣ ΚΟΖΑΝΗΣ)</t>
  </si>
  <si>
    <t>06/2022/25-10-2022</t>
  </si>
  <si>
    <t>292/2022/587/22</t>
  </si>
  <si>
    <t>ΣΥΝΤΗΡΗΣΗ ΔΗΜΟΤΙΚΩΝ ΟΔΩΝ ΚΟΙΝΟΤΗΤΩΝ (ΠΛΗΝ ΠΟΛΗΣ ΚΟΖΑΝΗΣ)</t>
  </si>
  <si>
    <t>ΔΤΥ</t>
  </si>
  <si>
    <t>587/22</t>
  </si>
  <si>
    <t xml:space="preserve">ΠΡΟΜΗΘΕΙΑ ΕΝΟΣ ΟΧΗΜΑΤΟΣ  ΓΙΑ ΤΙΣ ΑΝΑΓΚΕΣ  ΤΗΣ Δ/ΣΗΣ ΚΟΙΝΩΝΙΚΗΣ ΠΡΟΣΤΑΣΙΑΣ ΠΑΙΔΕΙΑΣ ΚΑΙ ΠΟΛΙΤΙΣΜΟΥ </t>
  </si>
  <si>
    <t>ΣΥΝΤΗΡΗΣΕΙΣ ΟΔΩΝ &amp; ΠΕΖΟΔΡΟΜΙΩΝ ΔΕ ΚΟΖΑΝΗΣ</t>
  </si>
  <si>
    <r>
      <t>ΣΥΝΤΗΡΗΣΕΙΣ ΟΔΩΝ &amp; ΠΕΖΟΔΡΟΜΙΩΝ ΔΕ ΑΙΑΝΗΣ ΕΛΙΜΕΙΑΣ</t>
    </r>
    <r>
      <rPr>
        <b/>
        <sz val="11"/>
        <color indexed="8"/>
        <rFont val="Calibri"/>
        <family val="2"/>
        <charset val="161"/>
      </rPr>
      <t xml:space="preserve"> </t>
    </r>
    <r>
      <rPr>
        <b/>
        <sz val="10"/>
        <color indexed="8"/>
        <rFont val="Arial"/>
        <family val="2"/>
        <charset val="161"/>
      </rPr>
      <t>ΕΛΛΗΣΠΟΝΤΟΥ ΔΗΜ. ΥΨΗΛΑΝΤΗ ΔΗΜΟΥ ΚΟΖΑΝΗΣ</t>
    </r>
  </si>
  <si>
    <t>ΑΝΑΔΙΑΜΟΡΦΩΣΕΙΣ &amp; ΑΠΟΚΑΤΑΣΤΑΣΕΙΣ ΠΕΖΟΔΡΟΜΩΝ ΠΟΛΗΣ ΚΟΖΑΝΗΣ</t>
  </si>
  <si>
    <t>ΣΥΝΤΗΡΗΣΗ ΤΜΗΜΑΤΩΝ Ε.Ο. ΕΠΙ ΤΩΝ ΟΔΩΝ ΛΑΡΙΣΗΣ &amp; Κ. ΚΑΡΑΜΑΝΛΗ ΣΤΗΝ ΠΟΛΗ ΤΗΣ ΚΟΖΑΝΗΣ</t>
  </si>
  <si>
    <t>ΚΑΤΑΣΚΕΥΗ ΠΕΖΟΔΡΟΜΙΩΝ ΣΤΟΝ ΟΙΚΙΣΜΟ ΠΑΛΛΙΝΟΣΤΟΥΝΤΩΝ ΣΤΗΝ ΚΟΙΝΟΤΗΤΑ ΠΡΩΤΟΧΩΡΙΟΥ ΔΕ ΚΟΖΑΝΗΣ</t>
  </si>
  <si>
    <t>Παροχή υπηρεσιών υποστήριξης για τη σύσταση και υποβολή φακέλου για τη συμμετοχή του Δήμου Κοζάνης στην δεύτερη φάση της Αποστολής (MISSION) των «100 κλιματικά ουδέτερων και έξυπνων ευρωπαϊκών πόλεων μέχρι το 2030</t>
  </si>
  <si>
    <t>Δ ΚΟΖΑΝΗΣ</t>
  </si>
  <si>
    <t>Μελέτες ωρίμανσης έργων νέας Προγραμματικής Περιόδου</t>
  </si>
  <si>
    <t>Υποστήριξη ωρίμανσης αναπτυξιακών έργων και δράσεων Δήμου Κοζάνης</t>
  </si>
  <si>
    <t>ΑΝΑΠΤΥΞΙΑΚΗ ΔΗΜΟΥ ΚΟΖΑΝΗΣ Α.Ε.</t>
  </si>
  <si>
    <t>292/2022/354/22</t>
  </si>
  <si>
    <t>ΕΝΕΡΓΕΙΑΚΗ ΑΝΑΒΑΘΜΙΣΗ ΑΙΘΟΥΣΑΣ ΤΕΧΝΗΣ</t>
  </si>
  <si>
    <t>308.2</t>
  </si>
  <si>
    <t>ΑΝΑΠΛΑΣΗ ΠΛΑΤΕΙΑΣ ΝΙΚΟΛΑΟΥ ΓΙΟΛΔΑΣΗ ΔΗΜΟΥ ΚΟΖΑΝΗΣ</t>
  </si>
  <si>
    <t>ΣΥΜΒΑΣΗ 16312/06-06-2022 LEC HELLAS AE</t>
  </si>
  <si>
    <t>094378205</t>
  </si>
  <si>
    <t>308.3</t>
  </si>
  <si>
    <t>ΑΝΑΠΛΑΣΗ ΚΕΝΤΡΙΚΗΣ ΠΛΑΤΕΙΑΣ Τ.Κ ΑΝΩ ΚΩΜΗΣ ΔΗΜΟΥ ΚΟΖΑΝΗΣ</t>
  </si>
  <si>
    <t>308.4</t>
  </si>
  <si>
    <t>ΑΝΑΠΛΑΣΗ ΠΛΑΤΕΙΑΣ ΣΤΟ ΟΤ 597 ΣΤΗΝ ΚΟΖΑΝΗ</t>
  </si>
  <si>
    <t>ΠΛΗΡΩΜΕΣ 2023</t>
  </si>
  <si>
    <t>261.6</t>
  </si>
  <si>
    <t>ΕΚΠΠΟΝΗΣΗ ΜΕΛΕΤΩΝ ΠΤΡΟΠΡΟΣΤΑΣΙΑΣ ΣΧΟΛΙΚΩΝ ΚΤΙΡΙΩΝ Β΄ΘΜΙΑΣ ΕΚΠΑΥΔΕΥΣΗΣ ΔΗΜΟΥ ΚΟΖΑΝΗΣ</t>
  </si>
  <si>
    <t>ΠΑΡΟΧΗ ΥΠΗΡΕΣΙΩΝ  ΓΙΑ ΤΗΝ ΥΠΟΣΤΗΡΙΞΗ ΤΗΣ ΑΝΑΠΤΥΞΗΣ ΤΟΥ ΚΛΙΜΑΤΙΚΟΥ ΣΥΜΒΟΛΑΙΟΥ ΤΟΥ ΔΗΜΟΥ ΚΟΖΑΝΗΣ ΣΤΟ ΠΛΑΙΣΙΟ ΤΗΣ ΕΝΤΑΞΗΣ ΤΟΥ ΣΤΗΝ ΕΥΡΩΠΑΙΚΗ ΑΠΟΣΤΟΛΗ ΤΩΝ «100 ΚΛΙΜΑΤΙΚΑ ΟΥΔΕΤΕΡΩΝ ΚΑΙ ΕΞΥΠΝΩΝ ΠΟΛΕΩΝ ΕΩΣ ΤΟ 2030</t>
  </si>
  <si>
    <t>Ολοκληρωμένες εφαρμογές έξυπνης πόλης για τον Δήμο Κοζάνης</t>
  </si>
  <si>
    <t>ΕΝΕΡΓΕΙΑΚΗ ΑΝΑΒΑΘΜΙΣΗ ΤΟΥ ΚΟΛΥΜΒΗΤΗΡΙΟΥ ΣΤΟ ΔΑΚ ΚΟΖΑΝΗΣ</t>
  </si>
  <si>
    <r>
      <t>ΑΝΑΒΑΘΜΙΣΗ – ΑΝΑΔΕΙΞΗ ΑΝΟΙΧΤΟΥ ΚΕΝΤΡΟ ΕΜΠΟΡΙΟΥ ΔΗΜΟΥ ΚΟΖΑΝΗΣ</t>
    </r>
    <r>
      <rPr>
        <sz val="11"/>
        <rFont val="Segoe UI"/>
        <family val="2"/>
        <charset val="161"/>
      </rPr>
      <t xml:space="preserve"> </t>
    </r>
  </si>
  <si>
    <t>ΠΑΡΟΧΗ ΥΠΗΡΕΣΙΩΝ ΤΕΧΝΙΚΟΥ ΣΥΜΒΟΥΛΟΥ ΓΙΑ ΤΙΣ ΑΝΑΓΚΕΣ ΟΛΟΚΛΗΡΩΣΗΣ ΕΡΓΑΣΙΩΝ ΚΑΙ ΒΕΛΤΙΩΣΗΣ ΧΩΡΩΝ ΚΑΙ ΤΜΗΜΑΤΩΝ ΤΗΣ ΚΟΒΕΝΤΑΡΕΙΟΥ ΒΙΒΛΙΟΘΗΚΗΣ ΚΟΖΑΝΗΣ</t>
  </si>
  <si>
    <t>308.5</t>
  </si>
  <si>
    <t>ΑΝΑΠΛΑΣΗ ΛΟΓΙΟΥ ΠΑΡΚΟΥ ΔΗΜΟΥ ΚΟΖΑΝΗΣ</t>
  </si>
  <si>
    <t>308.6</t>
  </si>
  <si>
    <t>ΑΝΑΓΝΩΡΙΣΤΙΚΗ ΜΕΛΕΤΗ ΑΝΤΙΠΛΗΜΜΥΡΙΚΗΣ ΠΡΟΣΤΑΣΙΑΣ Δ.Δ ΕΛΛΗΣΠΟΝΤΟΥ</t>
  </si>
  <si>
    <t>308.7</t>
  </si>
  <si>
    <t>ΜΕΛΕΤΗ ΟΔΟΠΟΙΪΑΣ ΓΙΑΣ ΔΙΑΝΟΙΞΗ ΟΔΙΚΟΥ ΤΜΗΜΑΤΟΣ ΤΗΣ ΝΟΤΙΑΣ ΠΕΡΙΜΕΤΡΙΚΗΣ ΟΔΟΥ ΣΤΗΝ ΤΟΠΙΚΗ ΚΟΙΝΟΤΗΤΑ ΔΡΕΠΑΝΟΥ</t>
  </si>
  <si>
    <t>24/23</t>
  </si>
  <si>
    <t>707/22</t>
  </si>
  <si>
    <t>693/22</t>
  </si>
  <si>
    <t>238/2020,693.22</t>
  </si>
  <si>
    <t>34/15-02-2023</t>
  </si>
  <si>
    <t>34/15-02-2024</t>
  </si>
  <si>
    <t>308.8</t>
  </si>
  <si>
    <t>5/03-05-2023</t>
  </si>
  <si>
    <t>584/2018/74/2023</t>
  </si>
  <si>
    <t>203/2018-25-07-2018,5/2023</t>
  </si>
  <si>
    <t>222/2016/74/2023</t>
  </si>
  <si>
    <t>05/03-05-2023</t>
  </si>
  <si>
    <t>699/2016/74/2023</t>
  </si>
  <si>
    <t>309/20-09-11-2020/03/03-05-2023</t>
  </si>
  <si>
    <t>260/2017,238/2020,74/2023</t>
  </si>
  <si>
    <t>755/2017,74/2023</t>
  </si>
  <si>
    <t>1347/07-09-2021,05/03-05-2023</t>
  </si>
  <si>
    <t>755/2017,259/21.74/23</t>
  </si>
  <si>
    <t>96/2018,74/23</t>
  </si>
  <si>
    <t>06/2022/25-10-2022,05/03-05-2023</t>
  </si>
  <si>
    <t>162/2019,74/23</t>
  </si>
  <si>
    <t>238/2020,321/21,74/23</t>
  </si>
  <si>
    <t>238/2020,74/23</t>
  </si>
  <si>
    <t>321/21,74/23</t>
  </si>
  <si>
    <t>699/2016,74/23</t>
  </si>
  <si>
    <t xml:space="preserve"> 84/2017-31-3-2017,05/03-05-2023</t>
  </si>
  <si>
    <t>264/09-10-2017,05/03-05-2023</t>
  </si>
  <si>
    <t>222/2016,74/23</t>
  </si>
  <si>
    <t>ΑΠΑΛΛΟΤΡΙΩΣΕΙΣ-ΠΡΑΞΕΙΣ ΤΑΚΤΟΠΟΙΗΣΗΣ ΔΙΑΤΗΡΗΤΕΑ  ΠΟΛΗΣ ΚΟΖΑΝΗΣ ΚΑΙ ΑΓΟΡΕΣ ΚΤΙΡΙΩΝ</t>
  </si>
  <si>
    <t>134/2017,74/23</t>
  </si>
  <si>
    <t>852/2018,74/23</t>
  </si>
  <si>
    <t>37/2015,74/23</t>
  </si>
  <si>
    <t>309/20-09-11-20,05/03-05-2023</t>
  </si>
  <si>
    <t>37/2015,238/2020,74/23</t>
  </si>
  <si>
    <t>ΣΥΜΒΑΣΗ 4365/14-02-2023 ΝΙΚΟΛΑΙΔΗΣ ΣΤΥΛΙΑΝΟΣ</t>
  </si>
  <si>
    <t>ΔΕ ΚΟΖΑΝΗΣ</t>
  </si>
  <si>
    <t>ΕΡΓΟΛΑΒΙΑ</t>
  </si>
  <si>
    <t>308.9</t>
  </si>
  <si>
    <t>ΓΕΩΤΕΧΝΙΚΗ ΕΡΕΥΝΑ-ΜΕΛΕΤΗ ΣΕ ΔΗΜΟΣΙΑ ΑΚΙΝΗΤΑ ΓΙΑ ΤΗΝ ΑΝΕΓΕΡΣΗ ΔΗΜΟΤΙΚΩΝ ΚΤΙΡΙΩΝ, ΕΚΠΑΙΔΕΥΤΙΚΩΝ ΚΤΙΡΙΩΝ ΚΑΙ ΚΛΕΙΣΤΩΝ ΓΥΜΝΑΣΤΗΡΙΩΝ</t>
  </si>
  <si>
    <t>ΠΡΟΓΡΑΜΜΑΤΙΚΗ ΜΕ ΠΔΜ 18710/30-06-2023</t>
  </si>
  <si>
    <t>20.6737.0009</t>
  </si>
  <si>
    <t>10.20.6737.0006</t>
  </si>
  <si>
    <t>308.10</t>
  </si>
  <si>
    <t>ΜΕΛΕΤΗ ΔΙΑΝΟΙΞΕΩΝ ΔΗΜΟΤΙΚΩΝ ΟΔΩΝ</t>
  </si>
  <si>
    <t>Σύμβαση Κεραμάρη Κωνσταντίνα 18651/30-06-2023</t>
  </si>
  <si>
    <t>08/23-24-07-2023</t>
  </si>
  <si>
    <t>309/20-09-11-2020--8/23-24-07-2023</t>
  </si>
  <si>
    <t>45/22,34/15-02-2023     08/23-24-07-2023</t>
  </si>
  <si>
    <t>261.7</t>
  </si>
  <si>
    <t>ΕΚΠΠΟΝΗΣΗ ΜΕΛΕΤΩΝ ΠΤΡΟΠΡΟΣΤΑΣΙΑΣ ΣΧΟΛΙΚΩΝ ΚΤΙΡΙΩΝ Α΄ΘΜΙΑΣ ΕΚΠΑΥΔΕΥΣΗΣ ΔΗΜΟΥ ΚΟΖΑΝΗΣ</t>
  </si>
  <si>
    <t>ΓΑΑ ΜΕΛΕΤΩΝ</t>
  </si>
  <si>
    <t>ΓΑΙΑ 34645/16-11-2022</t>
  </si>
  <si>
    <t>43.1</t>
  </si>
  <si>
    <t>43.2</t>
  </si>
  <si>
    <t>ΕΡΓΑΣΙΕΣ ΣΥΝΤΗΡΗΣΗΣ</t>
  </si>
  <si>
    <t>ΕΡΓΑΣΙΕΣ ΣΥΝΤΗΡΗΣΗΣ (ΚΟΥΡΙ)</t>
  </si>
  <si>
    <t>ΣΥΜΒΑΣΗ ΛΑΓΚΑΔΙΝΟΣ 10270/06-04-2023</t>
  </si>
  <si>
    <t>308.11</t>
  </si>
  <si>
    <t>ΑΝΑΠΛΑΣΗ ΟΔΙΚΟΥ ΤΜΗΜΑΤΟΣ ΝΟΤΙΟΔΥΤΙΚΗΣ ΕΙΣΟΔΟΥ ΚΟΙΝΟΤΗΤΑΣ ΑΓΙΑΣ ΠΑΡΑΣΚΕΥΗΣ ΔΗΜΟΥ ΚΟΖΑΝΗΣ</t>
  </si>
  <si>
    <t>ΑΝΑΠΛΑΣΗ ΠΛΑΤΕΙΑΣ 25ης ΜΑΡΤΙΟΥ (ΑΛΩΝΙΑ) ΔΗΜΟΥ ΚΟΖΑΝΗΣ</t>
  </si>
  <si>
    <t>308.12</t>
  </si>
  <si>
    <t>ΣΥΜΒΑΣΗ 22921/02-08-2023 ΙΩΑΝΝΗΣ ΒΑΡΚΑΣ</t>
  </si>
  <si>
    <t>30.7323.0016</t>
  </si>
  <si>
    <t>261.8</t>
  </si>
  <si>
    <t>ΚΑΤΑΦΥΓΙΟ ΑΔΕΣΠΟΤΩΝ ΖΩΩΝ ΣΥΝΤΡΟΦΙΑΣ ΣΤΟ ΔΗΜΟ ΚΟΖΑΝΗΣ</t>
  </si>
  <si>
    <t>ΣΥΜΠΡΑΞΗ ΓΡΑΦΕΙΩΝ ΣΚΛΙΟΠΙΔΟΥ ΚΑΛΛΙΡΟΗ 5041/21-02-2023</t>
  </si>
  <si>
    <t>ΣΥΜΒΑΣΗ 23831/09-06-2023 ΔΕΛΗΒΑΝΗΣ</t>
  </si>
  <si>
    <t>ΣΥΜΒΑΣΗ 18264/27-06-2023 ΚΥΚΛΟΦΟΡΙΑΚΗ ΤΕΧΝΙΚΗ</t>
  </si>
  <si>
    <t>308.13</t>
  </si>
  <si>
    <t>ΤΟΠΟΓΡΑΦΙΚΕΣ ΑΠΟΤΥΠΩΣΕΙΣ ΟΙΚΟΠΕΔΩΝ ΙΔΙΟΚΤΗΣΙΑΣ ΔΗΜΟΥ ΚΟΖΑΝΗΣ</t>
  </si>
  <si>
    <t>ΥΠΟΜΝΗΜΑ ΧΡΩΜΑΤΟΣ ΓΡΑΜΜΩΝ</t>
  </si>
  <si>
    <t>ΟΛΟΚΛΗΡΩΜΕΝΑ ΕΡΓΑ</t>
  </si>
  <si>
    <t>ΑΠΕΝΤΑΓΜΕΝΑ ΕΡΓΑ</t>
  </si>
  <si>
    <t>ΕΡΓΑ ΣΕ ΕΞΕΛΙΞΗ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</si>
</sst>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_-* #,##0.00&quot; €&quot;_-;\-* #,##0.00&quot; €&quot;_-;_-* \-??&quot; €&quot;_-;_-@_-"/>
    <numFmt numFmtId="165" formatCode="d/m/yy"/>
    <numFmt numFmtId="166" formatCode="dd/mm/yyyy"/>
    <numFmt numFmtId="167" formatCode="#,##0.00\ _€"/>
    <numFmt numFmtId="168" formatCode="_-* #,##0.00\ _€_-;\-* #,##0.00\ _€_-;_-* \-??\ _€_-;_-@_-"/>
    <numFmt numFmtId="169" formatCode="#,##0.00\ &quot;€&quot;"/>
    <numFmt numFmtId="170" formatCode="0.000"/>
    <numFmt numFmtId="171" formatCode="0.0000"/>
    <numFmt numFmtId="172" formatCode="#,##0.000000000"/>
  </numFmts>
  <fonts count="110" x14ac:knownFonts="1">
    <font>
      <sz val="10"/>
      <name val="Arial"/>
      <family val="2"/>
      <charset val="161"/>
    </font>
    <font>
      <sz val="11"/>
      <color theme="1"/>
      <name val="Calibri"/>
      <family val="2"/>
      <charset val="161"/>
      <scheme val="minor"/>
    </font>
    <font>
      <sz val="11"/>
      <color theme="1"/>
      <name val="Calibri"/>
      <family val="2"/>
      <charset val="161"/>
      <scheme val="minor"/>
    </font>
    <font>
      <sz val="10"/>
      <name val="Mangal"/>
      <family val="2"/>
      <charset val="161"/>
    </font>
    <font>
      <sz val="10"/>
      <name val="Arial Greek"/>
      <family val="2"/>
      <charset val="161"/>
    </font>
    <font>
      <sz val="11"/>
      <color indexed="8"/>
      <name val="Calibri"/>
      <family val="2"/>
      <charset val="161"/>
    </font>
    <font>
      <sz val="10"/>
      <color indexed="8"/>
      <name val="Arial"/>
      <family val="2"/>
      <charset val="161"/>
    </font>
    <font>
      <sz val="10"/>
      <name val="Arial"/>
      <family val="2"/>
      <charset val="1"/>
    </font>
    <font>
      <sz val="8"/>
      <name val="Arial Narrow"/>
      <family val="2"/>
      <charset val="161"/>
    </font>
    <font>
      <sz val="8"/>
      <name val="Arial Narrow"/>
      <family val="2"/>
      <charset val="1"/>
    </font>
    <font>
      <sz val="10"/>
      <name val="Arial Narrow"/>
      <family val="2"/>
      <charset val="161"/>
    </font>
    <font>
      <sz val="12"/>
      <name val="Arial Narrow"/>
      <family val="2"/>
      <charset val="161"/>
    </font>
    <font>
      <u/>
      <sz val="9"/>
      <color indexed="12"/>
      <name val="Arial Greek"/>
      <family val="2"/>
      <charset val="161"/>
    </font>
    <font>
      <b/>
      <sz val="12"/>
      <name val="Arial Narrow"/>
      <family val="2"/>
      <charset val="161"/>
    </font>
    <font>
      <sz val="8"/>
      <name val="Arial"/>
      <family val="2"/>
      <charset val="1"/>
    </font>
    <font>
      <b/>
      <i/>
      <sz val="9"/>
      <color indexed="17"/>
      <name val="Arial"/>
      <family val="2"/>
      <charset val="1"/>
    </font>
    <font>
      <b/>
      <i/>
      <sz val="9"/>
      <color indexed="17"/>
      <name val="Arial Narrow"/>
      <family val="2"/>
      <charset val="1"/>
    </font>
    <font>
      <b/>
      <i/>
      <sz val="12"/>
      <name val="Arial Narrow"/>
      <family val="2"/>
      <charset val="1"/>
    </font>
    <font>
      <sz val="9"/>
      <name val="Arial Narrow"/>
      <family val="2"/>
      <charset val="161"/>
    </font>
    <font>
      <sz val="8"/>
      <color indexed="12"/>
      <name val="Arial Narrow"/>
      <family val="2"/>
      <charset val="1"/>
    </font>
    <font>
      <sz val="12"/>
      <name val="Arial Narrow"/>
      <family val="2"/>
      <charset val="1"/>
    </font>
    <font>
      <strike/>
      <sz val="8"/>
      <name val="Arial Narrow"/>
      <family val="2"/>
      <charset val="1"/>
    </font>
    <font>
      <u/>
      <sz val="12"/>
      <color indexed="12"/>
      <name val="Arial Greek"/>
      <family val="2"/>
      <charset val="161"/>
    </font>
    <font>
      <sz val="9"/>
      <name val="Trebuchet MS"/>
      <family val="2"/>
      <charset val="161"/>
    </font>
    <font>
      <sz val="9"/>
      <name val="Arial Narrow"/>
      <family val="2"/>
      <charset val="1"/>
    </font>
    <font>
      <b/>
      <sz val="10"/>
      <name val="Arial"/>
      <family val="2"/>
      <charset val="161"/>
    </font>
    <font>
      <sz val="9"/>
      <name val="Arial"/>
      <family val="2"/>
      <charset val="161"/>
    </font>
    <font>
      <sz val="10"/>
      <name val="Arial Narrow"/>
      <family val="2"/>
      <charset val="1"/>
    </font>
    <font>
      <strike/>
      <sz val="10"/>
      <name val="Arial Narrow"/>
      <family val="2"/>
      <charset val="1"/>
    </font>
    <font>
      <b/>
      <sz val="12"/>
      <color indexed="8"/>
      <name val="Arial Narrow"/>
      <family val="2"/>
      <charset val="1"/>
    </font>
    <font>
      <b/>
      <sz val="10"/>
      <name val="Arial Greek"/>
      <family val="2"/>
      <charset val="161"/>
    </font>
    <font>
      <b/>
      <sz val="10"/>
      <name val="Arial Narrow"/>
      <family val="2"/>
      <charset val="1"/>
    </font>
    <font>
      <b/>
      <sz val="14"/>
      <name val="Arial Greek"/>
      <family val="2"/>
      <charset val="161"/>
    </font>
    <font>
      <sz val="10"/>
      <color indexed="12"/>
      <name val="Arial"/>
      <family val="2"/>
      <charset val="161"/>
    </font>
    <font>
      <u/>
      <sz val="9"/>
      <name val="Arial Greek"/>
      <family val="2"/>
      <charset val="161"/>
    </font>
    <font>
      <sz val="22"/>
      <color indexed="8"/>
      <name val="Calibri"/>
      <family val="2"/>
      <charset val="161"/>
    </font>
    <font>
      <sz val="14"/>
      <color indexed="8"/>
      <name val="Calibri"/>
      <family val="2"/>
      <charset val="161"/>
    </font>
    <font>
      <sz val="14"/>
      <color indexed="10"/>
      <name val="Calibri"/>
      <family val="2"/>
      <charset val="161"/>
    </font>
    <font>
      <sz val="16"/>
      <color indexed="10"/>
      <name val="Calibri"/>
      <family val="2"/>
      <charset val="161"/>
    </font>
    <font>
      <b/>
      <sz val="12"/>
      <name val="Arial"/>
      <family val="2"/>
      <charset val="161"/>
    </font>
    <font>
      <sz val="10"/>
      <name val="Arial"/>
      <family val="2"/>
      <charset val="161"/>
    </font>
    <font>
      <b/>
      <sz val="16"/>
      <name val="Arial"/>
      <family val="2"/>
      <charset val="161"/>
    </font>
    <font>
      <b/>
      <sz val="14"/>
      <name val="Arial"/>
      <family val="2"/>
      <charset val="161"/>
    </font>
    <font>
      <sz val="12"/>
      <name val="Arial"/>
      <family val="2"/>
      <charset val="161"/>
    </font>
    <font>
      <sz val="14"/>
      <name val="Arial"/>
      <family val="2"/>
      <charset val="161"/>
    </font>
    <font>
      <sz val="9"/>
      <color indexed="81"/>
      <name val="Tahoma"/>
      <family val="2"/>
      <charset val="161"/>
    </font>
    <font>
      <sz val="18"/>
      <color rgb="FFFF0000"/>
      <name val="Calibri"/>
      <family val="2"/>
      <charset val="161"/>
    </font>
    <font>
      <b/>
      <sz val="14"/>
      <color theme="6" tint="-0.499984740745262"/>
      <name val="Arial Narrow"/>
      <family val="2"/>
      <charset val="161"/>
    </font>
    <font>
      <b/>
      <i/>
      <sz val="16"/>
      <name val="Arial Narrow"/>
      <family val="2"/>
      <charset val="161"/>
    </font>
    <font>
      <b/>
      <i/>
      <sz val="12"/>
      <name val="Arial Narrow"/>
      <family val="2"/>
      <charset val="161"/>
    </font>
    <font>
      <sz val="10"/>
      <color rgb="FF000000"/>
      <name val="Times New Roman"/>
      <family val="1"/>
      <charset val="161"/>
    </font>
    <font>
      <b/>
      <sz val="16"/>
      <color indexed="10"/>
      <name val="Arial Greek"/>
      <family val="2"/>
      <charset val="161"/>
    </font>
    <font>
      <b/>
      <sz val="16"/>
      <color indexed="62"/>
      <name val="Arial Greek"/>
      <family val="2"/>
      <charset val="161"/>
    </font>
    <font>
      <b/>
      <sz val="10"/>
      <color indexed="10"/>
      <name val="Arial"/>
      <family val="2"/>
      <charset val="161"/>
    </font>
    <font>
      <b/>
      <sz val="10"/>
      <color indexed="8"/>
      <name val="Arial"/>
      <family val="2"/>
      <charset val="161"/>
    </font>
    <font>
      <b/>
      <sz val="12"/>
      <name val="Times New Roman"/>
      <family val="1"/>
      <charset val="161"/>
    </font>
    <font>
      <u/>
      <sz val="12"/>
      <color indexed="12"/>
      <name val="Arial Narrow"/>
      <family val="2"/>
      <charset val="161"/>
    </font>
    <font>
      <sz val="12"/>
      <color indexed="8"/>
      <name val="Arial Narrow"/>
      <family val="2"/>
      <charset val="1"/>
    </font>
    <font>
      <sz val="11"/>
      <name val="Arial Narrow"/>
      <family val="2"/>
      <charset val="1"/>
    </font>
    <font>
      <sz val="11"/>
      <name val="Calibri"/>
      <family val="2"/>
      <charset val="161"/>
      <scheme val="minor"/>
    </font>
    <font>
      <sz val="8"/>
      <name val="Arial"/>
      <family val="2"/>
      <charset val="161"/>
    </font>
    <font>
      <b/>
      <sz val="8"/>
      <name val="Arial"/>
      <family val="2"/>
      <charset val="161"/>
    </font>
    <font>
      <sz val="11"/>
      <color indexed="8"/>
      <name val="Calibri"/>
      <family val="2"/>
      <charset val="161"/>
      <scheme val="minor"/>
    </font>
    <font>
      <b/>
      <sz val="11"/>
      <name val="Calibri"/>
      <family val="2"/>
      <charset val="161"/>
      <scheme val="minor"/>
    </font>
    <font>
      <b/>
      <sz val="11"/>
      <color indexed="8"/>
      <name val="Calibri"/>
      <family val="2"/>
      <charset val="161"/>
      <scheme val="minor"/>
    </font>
    <font>
      <u/>
      <sz val="11"/>
      <color indexed="12"/>
      <name val="Calibri"/>
      <family val="2"/>
      <charset val="161"/>
      <scheme val="minor"/>
    </font>
    <font>
      <b/>
      <u/>
      <sz val="11"/>
      <name val="Calibri"/>
      <family val="2"/>
      <charset val="161"/>
      <scheme val="minor"/>
    </font>
    <font>
      <sz val="11"/>
      <color rgb="FF000000"/>
      <name val="Calibri"/>
      <family val="2"/>
      <charset val="161"/>
      <scheme val="minor"/>
    </font>
    <font>
      <sz val="12"/>
      <name val="Arial Greek"/>
      <family val="2"/>
      <charset val="161"/>
    </font>
    <font>
      <b/>
      <sz val="11"/>
      <name val="Arial Narrow"/>
      <family val="2"/>
      <charset val="161"/>
    </font>
    <font>
      <u/>
      <sz val="11"/>
      <color rgb="FF170E8A"/>
      <name val="Calibri"/>
      <family val="2"/>
      <charset val="161"/>
      <scheme val="minor"/>
    </font>
    <font>
      <u/>
      <sz val="11"/>
      <color theme="4" tint="-0.24994659260841701"/>
      <name val="Calibri"/>
      <family val="2"/>
      <charset val="161"/>
      <scheme val="minor"/>
    </font>
    <font>
      <u/>
      <sz val="9"/>
      <color theme="4" tint="-0.499984740745262"/>
      <name val="Arial Greek"/>
      <family val="2"/>
      <charset val="161"/>
    </font>
    <font>
      <u/>
      <sz val="9"/>
      <color theme="4" tint="-0.249977111117893"/>
      <name val="Arial Greek"/>
      <family val="2"/>
      <charset val="161"/>
    </font>
    <font>
      <sz val="10"/>
      <name val="Trebuchet MS"/>
      <family val="2"/>
      <charset val="161"/>
    </font>
    <font>
      <sz val="8"/>
      <color rgb="FF000000"/>
      <name val="Times New Roman"/>
      <family val="1"/>
      <charset val="161"/>
    </font>
    <font>
      <sz val="11"/>
      <name val="Arial Greek"/>
      <family val="2"/>
      <charset val="161"/>
    </font>
    <font>
      <b/>
      <u/>
      <sz val="10"/>
      <color indexed="12"/>
      <name val="Arial Greek"/>
      <family val="2"/>
      <charset val="161"/>
    </font>
    <font>
      <u/>
      <sz val="10"/>
      <color indexed="12"/>
      <name val="Arial Greek"/>
      <charset val="161"/>
    </font>
    <font>
      <b/>
      <u/>
      <sz val="12"/>
      <color indexed="12"/>
      <name val="Arial Greek"/>
      <family val="2"/>
      <charset val="161"/>
    </font>
    <font>
      <u/>
      <sz val="9"/>
      <color indexed="21"/>
      <name val="Arial Greek"/>
      <family val="2"/>
      <charset val="161"/>
    </font>
    <font>
      <sz val="14"/>
      <name val="Arial Narrow"/>
      <family val="2"/>
      <charset val="1"/>
    </font>
    <font>
      <sz val="9"/>
      <color indexed="12"/>
      <name val="Arial Narrow"/>
      <family val="2"/>
      <charset val="161"/>
    </font>
    <font>
      <b/>
      <sz val="11"/>
      <name val="Trebuchet MS"/>
      <family val="2"/>
      <charset val="161"/>
    </font>
    <font>
      <sz val="11"/>
      <name val="Arial Narrow"/>
      <family val="2"/>
      <charset val="161"/>
    </font>
    <font>
      <sz val="14"/>
      <name val="Arial Narrow"/>
      <family val="2"/>
      <charset val="161"/>
    </font>
    <font>
      <sz val="9"/>
      <color indexed="25"/>
      <name val="Arial Narrow"/>
      <family val="2"/>
      <charset val="161"/>
    </font>
    <font>
      <sz val="9"/>
      <color indexed="10"/>
      <name val="Arial Narrow"/>
      <family val="2"/>
      <charset val="161"/>
    </font>
    <font>
      <sz val="11"/>
      <color indexed="8"/>
      <name val="Arial Narrow"/>
      <family val="2"/>
      <charset val="161"/>
    </font>
    <font>
      <b/>
      <sz val="9"/>
      <color indexed="81"/>
      <name val="Tahoma"/>
      <family val="2"/>
      <charset val="161"/>
    </font>
    <font>
      <sz val="14"/>
      <name val="Arial Greek"/>
      <charset val="161"/>
    </font>
    <font>
      <sz val="10"/>
      <name val="Arial Greek"/>
      <charset val="161"/>
    </font>
    <font>
      <u/>
      <sz val="11"/>
      <name val="Calibri"/>
      <family val="2"/>
      <charset val="161"/>
      <scheme val="minor"/>
    </font>
    <font>
      <b/>
      <sz val="10"/>
      <name val="Arial Narrow"/>
      <family val="2"/>
      <charset val="161"/>
    </font>
    <font>
      <sz val="7"/>
      <name val="Arial Narrow"/>
      <family val="2"/>
      <charset val="161"/>
    </font>
    <font>
      <u/>
      <sz val="10"/>
      <color rgb="FF0070C0"/>
      <name val="Arial"/>
      <family val="2"/>
      <charset val="161"/>
    </font>
    <font>
      <u/>
      <sz val="12"/>
      <color indexed="12"/>
      <name val="Arial"/>
      <family val="2"/>
      <charset val="161"/>
    </font>
    <font>
      <sz val="16"/>
      <name val="Arial Narrow"/>
      <family val="2"/>
      <charset val="161"/>
    </font>
    <font>
      <sz val="11"/>
      <name val="Arial Greek"/>
      <charset val="161"/>
    </font>
    <font>
      <b/>
      <sz val="8"/>
      <name val="Arial Greek"/>
      <family val="2"/>
      <charset val="161"/>
    </font>
    <font>
      <sz val="10"/>
      <color theme="1"/>
      <name val="Calibri"/>
      <family val="2"/>
      <charset val="161"/>
      <scheme val="minor"/>
    </font>
    <font>
      <u/>
      <sz val="9"/>
      <color rgb="FFFF0000"/>
      <name val="Arial Greek"/>
      <family val="2"/>
      <charset val="161"/>
    </font>
    <font>
      <sz val="12"/>
      <color rgb="FF181818"/>
      <name val="Times New Roman"/>
      <family val="1"/>
      <charset val="161"/>
    </font>
    <font>
      <sz val="12"/>
      <color indexed="8"/>
      <name val="Arial Narrow"/>
      <family val="2"/>
      <charset val="161"/>
    </font>
    <font>
      <b/>
      <sz val="11"/>
      <name val="Arial Greek"/>
      <family val="2"/>
      <charset val="161"/>
    </font>
    <font>
      <sz val="8"/>
      <name val="Calibri"/>
      <family val="2"/>
      <charset val="161"/>
    </font>
    <font>
      <b/>
      <sz val="11"/>
      <color indexed="8"/>
      <name val="Calibri"/>
      <family val="2"/>
      <charset val="161"/>
    </font>
    <font>
      <sz val="11"/>
      <name val="Segoe UI"/>
      <family val="2"/>
      <charset val="161"/>
    </font>
    <font>
      <sz val="9"/>
      <color indexed="81"/>
      <name val="Tahoma"/>
      <charset val="1"/>
    </font>
    <font>
      <b/>
      <sz val="9"/>
      <color indexed="81"/>
      <name val="Tahoma"/>
      <charset val="1"/>
    </font>
  </fonts>
  <fills count="51">
    <fill>
      <patternFill patternType="none"/>
    </fill>
    <fill>
      <patternFill patternType="gray125"/>
    </fill>
    <fill>
      <patternFill patternType="solid">
        <fgColor indexed="50"/>
        <bgColor indexed="27"/>
      </patternFill>
    </fill>
    <fill>
      <patternFill patternType="solid">
        <fgColor indexed="10"/>
        <bgColor indexed="25"/>
      </patternFill>
    </fill>
    <fill>
      <patternFill patternType="solid">
        <fgColor indexed="34"/>
        <bgColor indexed="13"/>
      </patternFill>
    </fill>
    <fill>
      <patternFill patternType="solid">
        <fgColor indexed="9"/>
        <bgColor indexed="26"/>
      </patternFill>
    </fill>
    <fill>
      <patternFill patternType="solid">
        <fgColor indexed="42"/>
        <bgColor indexed="41"/>
      </patternFill>
    </fill>
    <fill>
      <patternFill patternType="solid">
        <fgColor rgb="FFFF0000"/>
        <bgColor indexed="64"/>
      </patternFill>
    </fill>
    <fill>
      <patternFill patternType="solid">
        <fgColor rgb="FFFF0000"/>
        <bgColor indexed="41"/>
      </patternFill>
    </fill>
    <fill>
      <gradientFill degree="90">
        <stop position="0">
          <color theme="0"/>
        </stop>
        <stop position="1">
          <color theme="4"/>
        </stop>
      </gradientFill>
    </fill>
    <fill>
      <gradientFill degree="270">
        <stop position="0">
          <color theme="0"/>
        </stop>
        <stop position="1">
          <color theme="4"/>
        </stop>
      </gradientFill>
    </fill>
    <fill>
      <gradientFill degree="90">
        <stop position="0">
          <color theme="0"/>
        </stop>
        <stop position="1">
          <color theme="9"/>
        </stop>
      </gradientFill>
    </fill>
    <fill>
      <gradientFill degree="90">
        <stop position="0">
          <color theme="0"/>
        </stop>
        <stop position="1">
          <color rgb="FFFF0000"/>
        </stop>
      </gradientFill>
    </fill>
    <fill>
      <gradientFill degree="270">
        <stop position="0">
          <color theme="0"/>
        </stop>
        <stop position="1">
          <color theme="9"/>
        </stop>
      </gradientFill>
    </fill>
    <fill>
      <gradientFill degree="270">
        <stop position="0">
          <color theme="0"/>
        </stop>
        <stop position="1">
          <color rgb="FFFF0000"/>
        </stop>
      </gradientFill>
    </fill>
    <fill>
      <gradientFill degree="90">
        <stop position="0">
          <color theme="0"/>
        </stop>
        <stop position="1">
          <color theme="6" tint="0.40000610370189521"/>
        </stop>
      </gradientFill>
    </fill>
    <fill>
      <gradientFill degree="270">
        <stop position="0">
          <color theme="0"/>
        </stop>
        <stop position="1">
          <color theme="9" tint="0.59999389629810485"/>
        </stop>
      </gradientFill>
    </fill>
    <fill>
      <gradientFill degree="90">
        <stop position="0">
          <color theme="0"/>
        </stop>
        <stop position="1">
          <color theme="7" tint="0.59999389629810485"/>
        </stop>
      </gradientFill>
    </fill>
    <fill>
      <patternFill patternType="gray125">
        <fgColor auto="1"/>
        <bgColor auto="1"/>
      </patternFill>
    </fill>
    <fill>
      <patternFill patternType="solid">
        <fgColor indexed="42"/>
        <bgColor indexed="27"/>
      </patternFill>
    </fill>
    <fill>
      <patternFill patternType="solid">
        <fgColor indexed="27"/>
        <bgColor indexed="41"/>
      </patternFill>
    </fill>
    <fill>
      <patternFill patternType="solid">
        <fgColor indexed="22"/>
        <bgColor indexed="31"/>
      </patternFill>
    </fill>
    <fill>
      <patternFill patternType="solid">
        <fgColor indexed="43"/>
        <bgColor indexed="26"/>
      </patternFill>
    </fill>
    <fill>
      <patternFill patternType="solid">
        <fgColor theme="4" tint="0.39997558519241921"/>
        <bgColor indexed="25"/>
      </patternFill>
    </fill>
    <fill>
      <patternFill patternType="solid">
        <fgColor theme="4" tint="0.39997558519241921"/>
        <bgColor indexed="64"/>
      </patternFill>
    </fill>
    <fill>
      <patternFill patternType="solid">
        <fgColor theme="7" tint="0.39997558519241921"/>
        <bgColor indexed="25"/>
      </patternFill>
    </fill>
    <fill>
      <patternFill patternType="solid">
        <fgColor theme="2" tint="-0.249977111117893"/>
        <bgColor indexed="25"/>
      </patternFill>
    </fill>
    <fill>
      <gradientFill degree="270">
        <stop position="0">
          <color theme="0"/>
        </stop>
        <stop position="1">
          <color rgb="FFFFFF00"/>
        </stop>
      </gradientFill>
    </fill>
    <fill>
      <gradientFill degree="90">
        <stop position="0">
          <color theme="0"/>
        </stop>
        <stop position="1">
          <color rgb="FFFFFF00"/>
        </stop>
      </gradientFill>
    </fill>
    <fill>
      <patternFill patternType="solid">
        <fgColor theme="2" tint="-0.249977111117893"/>
        <bgColor indexed="64"/>
      </patternFill>
    </fill>
    <fill>
      <gradientFill degree="270">
        <stop position="0">
          <color theme="0"/>
        </stop>
        <stop position="1">
          <color theme="2" tint="-0.25098422193060094"/>
        </stop>
      </gradientFill>
    </fill>
    <fill>
      <gradientFill degree="90">
        <stop position="0">
          <color theme="0"/>
        </stop>
        <stop position="1">
          <color theme="2" tint="-0.25098422193060094"/>
        </stop>
      </gradientFill>
    </fill>
    <fill>
      <patternFill patternType="solid">
        <fgColor theme="8" tint="0.79998168889431442"/>
        <bgColor indexed="64"/>
      </patternFill>
    </fill>
    <fill>
      <patternFill patternType="solid">
        <fgColor rgb="FFFF0000"/>
        <bgColor indexed="27"/>
      </patternFill>
    </fill>
    <fill>
      <patternFill patternType="gray0625"/>
    </fill>
    <fill>
      <patternFill patternType="solid">
        <fgColor rgb="FFFFFF00"/>
        <bgColor indexed="64"/>
      </patternFill>
    </fill>
    <fill>
      <patternFill patternType="solid">
        <fgColor rgb="FFFFFF00"/>
        <bgColor indexed="26"/>
      </patternFill>
    </fill>
    <fill>
      <patternFill patternType="solid">
        <fgColor rgb="FFFFFF00"/>
        <bgColor indexed="25"/>
      </patternFill>
    </fill>
    <fill>
      <patternFill patternType="solid">
        <fgColor theme="0"/>
        <bgColor indexed="64"/>
      </patternFill>
    </fill>
    <fill>
      <patternFill patternType="solid">
        <fgColor theme="0" tint="-0.34998626667073579"/>
        <bgColor indexed="64"/>
      </patternFill>
    </fill>
    <fill>
      <patternFill patternType="solid">
        <fgColor theme="4"/>
        <bgColor indexed="26"/>
      </patternFill>
    </fill>
    <fill>
      <patternFill patternType="solid">
        <fgColor theme="4"/>
        <bgColor indexed="64"/>
      </patternFill>
    </fill>
    <fill>
      <patternFill patternType="solid">
        <fgColor rgb="FFCCFF33"/>
        <bgColor indexed="64"/>
      </patternFill>
    </fill>
    <fill>
      <patternFill patternType="gray125">
        <bgColor rgb="FFCCFF33"/>
      </patternFill>
    </fill>
    <fill>
      <patternFill patternType="solid">
        <fgColor rgb="FFCCFF33"/>
        <bgColor indexed="13"/>
      </patternFill>
    </fill>
    <fill>
      <patternFill patternType="lightUp">
        <bgColor rgb="FFCCFF33"/>
      </patternFill>
    </fill>
    <fill>
      <patternFill patternType="solid">
        <fgColor rgb="FFCCFF33"/>
        <bgColor indexed="26"/>
      </patternFill>
    </fill>
    <fill>
      <patternFill patternType="solid">
        <fgColor rgb="FFFF0000"/>
        <bgColor indexed="13"/>
      </patternFill>
    </fill>
    <fill>
      <patternFill patternType="lightGray"/>
    </fill>
    <fill>
      <patternFill patternType="gray0625">
        <fgColor theme="0" tint="-0.499984740745262"/>
        <bgColor rgb="FFCCFF33"/>
      </patternFill>
    </fill>
    <fill>
      <patternFill patternType="solid">
        <fgColor rgb="FF0099FF"/>
        <bgColor indexed="64"/>
      </patternFill>
    </fill>
  </fills>
  <borders count="113">
    <border>
      <left/>
      <right/>
      <top/>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medium">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style="double">
        <color indexed="8"/>
      </left>
      <right style="thin">
        <color indexed="8"/>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uble">
        <color indexed="8"/>
      </left>
      <right style="thin">
        <color indexed="8"/>
      </right>
      <top style="thin">
        <color indexed="8"/>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top style="double">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double">
        <color indexed="8"/>
      </left>
      <right style="double">
        <color indexed="8"/>
      </right>
      <top style="double">
        <color indexed="8"/>
      </top>
      <bottom style="thin">
        <color indexed="8"/>
      </bottom>
      <diagonal/>
    </border>
    <border>
      <left style="double">
        <color indexed="8"/>
      </left>
      <right/>
      <top style="thin">
        <color indexed="8"/>
      </top>
      <bottom style="thin">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double">
        <color indexed="8"/>
      </bottom>
      <diagonal/>
    </border>
    <border>
      <left style="thin">
        <color indexed="8"/>
      </left>
      <right style="thin">
        <color indexed="8"/>
      </right>
      <top style="thin">
        <color indexed="8"/>
      </top>
      <bottom style="double">
        <color indexed="8"/>
      </bottom>
      <diagonal/>
    </border>
    <border>
      <left style="thin">
        <color indexed="8"/>
      </left>
      <right style="double">
        <color indexed="8"/>
      </right>
      <top style="thin">
        <color indexed="8"/>
      </top>
      <bottom style="double">
        <color indexed="8"/>
      </bottom>
      <diagonal/>
    </border>
    <border>
      <left style="thin">
        <color indexed="8"/>
      </left>
      <right style="double">
        <color indexed="8"/>
      </right>
      <top style="double">
        <color indexed="8"/>
      </top>
      <bottom style="thin">
        <color indexed="8"/>
      </bottom>
      <diagonal/>
    </border>
    <border>
      <left style="thin">
        <color indexed="8"/>
      </left>
      <right style="thin">
        <color indexed="8"/>
      </right>
      <top style="thick">
        <color indexed="10"/>
      </top>
      <bottom style="thin">
        <color indexed="8"/>
      </bottom>
      <diagonal/>
    </border>
    <border>
      <left style="thin">
        <color indexed="64"/>
      </left>
      <right style="thin">
        <color indexed="64"/>
      </right>
      <top style="thin">
        <color indexed="8"/>
      </top>
      <bottom style="thin">
        <color indexed="64"/>
      </bottom>
      <diagonal/>
    </border>
    <border>
      <left/>
      <right style="thin">
        <color indexed="64"/>
      </right>
      <top style="thin">
        <color indexed="64"/>
      </top>
      <bottom style="thin">
        <color indexed="64"/>
      </bottom>
      <diagonal/>
    </border>
    <border>
      <left style="thin">
        <color indexed="8"/>
      </left>
      <right style="double">
        <color indexed="8"/>
      </right>
      <top style="thin">
        <color indexed="8"/>
      </top>
      <bottom style="thin">
        <color indexed="8"/>
      </bottom>
      <diagonal/>
    </border>
    <border>
      <left style="thin">
        <color indexed="8"/>
      </left>
      <right style="double">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ck">
        <color indexed="10"/>
      </bottom>
      <diagonal/>
    </border>
    <border diagonalUp="1" diagonalDown="1">
      <left style="thin">
        <color indexed="8"/>
      </left>
      <right style="thin">
        <color indexed="8"/>
      </right>
      <top style="thin">
        <color indexed="8"/>
      </top>
      <bottom style="thin">
        <color indexed="8"/>
      </bottom>
      <diagonal style="thin">
        <color indexed="8"/>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ck">
        <color rgb="FFFF0000"/>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64"/>
      </top>
      <bottom style="thin">
        <color indexed="8"/>
      </bottom>
      <diagonal/>
    </border>
    <border>
      <left style="thin">
        <color indexed="8"/>
      </left>
      <right style="thin">
        <color auto="1"/>
      </right>
      <top style="thin">
        <color indexed="8"/>
      </top>
      <bottom style="thin">
        <color indexed="64"/>
      </bottom>
      <diagonal/>
    </border>
    <border>
      <left style="thin">
        <color indexed="8"/>
      </left>
      <right style="thin">
        <color auto="1"/>
      </right>
      <top style="thin">
        <color indexed="8"/>
      </top>
      <bottom style="thin">
        <color indexed="8"/>
      </bottom>
      <diagonal/>
    </border>
    <border>
      <left style="thin">
        <color indexed="8"/>
      </left>
      <right style="thin">
        <color indexed="8"/>
      </right>
      <top/>
      <bottom/>
      <diagonal/>
    </border>
    <border>
      <left style="double">
        <color indexed="8"/>
      </left>
      <right/>
      <top/>
      <bottom style="double">
        <color indexed="8"/>
      </bottom>
      <diagonal/>
    </border>
    <border>
      <left/>
      <right/>
      <top/>
      <bottom style="double">
        <color indexed="8"/>
      </bottom>
      <diagonal/>
    </border>
    <border>
      <left style="thin">
        <color indexed="8"/>
      </left>
      <right/>
      <top style="thin">
        <color indexed="8"/>
      </top>
      <bottom/>
      <diagonal/>
    </border>
    <border>
      <left style="thin">
        <color indexed="8"/>
      </left>
      <right/>
      <top style="thin">
        <color indexed="8"/>
      </top>
      <bottom style="double">
        <color indexed="8"/>
      </bottom>
      <diagonal/>
    </border>
    <border>
      <left/>
      <right style="thin">
        <color indexed="8"/>
      </right>
      <top style="thin">
        <color indexed="8"/>
      </top>
      <bottom/>
      <diagonal/>
    </border>
    <border>
      <left/>
      <right style="thin">
        <color indexed="8"/>
      </right>
      <top style="double">
        <color indexed="8"/>
      </top>
      <bottom style="thin">
        <color indexed="8"/>
      </bottom>
      <diagonal/>
    </border>
    <border>
      <left/>
      <right style="thin">
        <color indexed="8"/>
      </right>
      <top style="thin">
        <color indexed="8"/>
      </top>
      <bottom style="double">
        <color indexed="8"/>
      </bottom>
      <diagonal/>
    </border>
    <border>
      <left style="thin">
        <color indexed="64"/>
      </left>
      <right style="thin">
        <color indexed="8"/>
      </right>
      <top style="thin">
        <color indexed="64"/>
      </top>
      <bottom style="thin">
        <color indexed="64"/>
      </bottom>
      <diagonal/>
    </border>
    <border>
      <left/>
      <right/>
      <top style="double">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indexed="8"/>
      </top>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indexed="8"/>
      </left>
      <right style="thin">
        <color auto="1"/>
      </right>
      <top style="thin">
        <color indexed="8"/>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indexed="64"/>
      </left>
      <right style="double">
        <color indexed="8"/>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s>
  <cellStyleXfs count="16">
    <xf numFmtId="0" fontId="0" fillId="0" borderId="0"/>
    <xf numFmtId="164" fontId="3" fillId="0" borderId="0" applyFill="0" applyBorder="0" applyAlignment="0" applyProtection="0"/>
    <xf numFmtId="0" fontId="5" fillId="0" borderId="0"/>
    <xf numFmtId="0" fontId="40" fillId="0" borderId="0"/>
    <xf numFmtId="0" fontId="40" fillId="0" borderId="0"/>
    <xf numFmtId="0" fontId="40" fillId="0" borderId="0"/>
    <xf numFmtId="0" fontId="5" fillId="0" borderId="0"/>
    <xf numFmtId="0" fontId="5" fillId="0" borderId="0"/>
    <xf numFmtId="0" fontId="5" fillId="0" borderId="0"/>
    <xf numFmtId="0" fontId="40" fillId="0" borderId="0"/>
    <xf numFmtId="0" fontId="40" fillId="0" borderId="0"/>
    <xf numFmtId="0" fontId="6" fillId="0" borderId="0"/>
    <xf numFmtId="168" fontId="3" fillId="0" borderId="0" applyFill="0" applyBorder="0" applyAlignment="0" applyProtection="0"/>
    <xf numFmtId="0" fontId="12" fillId="0" borderId="0" applyNumberFormat="0" applyFill="0" applyBorder="0" applyAlignment="0" applyProtection="0"/>
    <xf numFmtId="0" fontId="6" fillId="0" borderId="0"/>
    <xf numFmtId="0" fontId="6" fillId="0" borderId="0"/>
  </cellStyleXfs>
  <cellXfs count="1118">
    <xf numFmtId="0" fontId="0" fillId="0" borderId="0" xfId="0"/>
    <xf numFmtId="0" fontId="7" fillId="0" borderId="0" xfId="0" applyFont="1"/>
    <xf numFmtId="0" fontId="8" fillId="0" borderId="0" xfId="0" applyFont="1" applyFill="1"/>
    <xf numFmtId="0" fontId="9" fillId="0" borderId="0" xfId="0" applyFont="1" applyFill="1" applyAlignment="1">
      <alignment horizontal="justify" wrapText="1"/>
    </xf>
    <xf numFmtId="4" fontId="8" fillId="0" borderId="0" xfId="0" applyNumberFormat="1" applyFont="1" applyFill="1"/>
    <xf numFmtId="0" fontId="12" fillId="0" borderId="0" xfId="13" applyNumberFormat="1" applyFill="1" applyBorder="1" applyAlignment="1" applyProtection="1"/>
    <xf numFmtId="4" fontId="10" fillId="0" borderId="0" xfId="0" applyNumberFormat="1" applyFont="1" applyFill="1"/>
    <xf numFmtId="0" fontId="8" fillId="0" borderId="0" xfId="0" applyFont="1" applyFill="1" applyAlignment="1">
      <alignment horizontal="center" vertical="center" wrapText="1"/>
    </xf>
    <xf numFmtId="0" fontId="16" fillId="0" borderId="0" xfId="0" applyFont="1" applyFill="1"/>
    <xf numFmtId="0" fontId="14" fillId="0" borderId="0" xfId="0" applyFont="1" applyFill="1"/>
    <xf numFmtId="0" fontId="21" fillId="0" borderId="0" xfId="0" applyFont="1" applyFill="1"/>
    <xf numFmtId="0" fontId="5" fillId="2" borderId="4" xfId="11" applyFont="1" applyFill="1" applyBorder="1" applyAlignment="1">
      <alignment horizontal="right" wrapText="1"/>
    </xf>
    <xf numFmtId="0" fontId="5" fillId="2" borderId="3" xfId="11" applyFont="1" applyFill="1" applyBorder="1" applyAlignment="1">
      <alignment horizontal="right" wrapText="1"/>
    </xf>
    <xf numFmtId="0" fontId="28" fillId="0" borderId="0" xfId="0" applyFont="1" applyFill="1"/>
    <xf numFmtId="4" fontId="29" fillId="0" borderId="1" xfId="11" applyNumberFormat="1" applyFont="1" applyFill="1" applyBorder="1" applyAlignment="1">
      <alignment horizontal="center" wrapText="1"/>
    </xf>
    <xf numFmtId="0" fontId="27" fillId="0" borderId="0" xfId="0" applyFont="1" applyFill="1"/>
    <xf numFmtId="165" fontId="0" fillId="0" borderId="0" xfId="0" applyNumberFormat="1" applyFill="1"/>
    <xf numFmtId="4" fontId="0" fillId="0" borderId="0" xfId="0" applyNumberFormat="1" applyFill="1"/>
    <xf numFmtId="0" fontId="30" fillId="0" borderId="0" xfId="0" applyFont="1" applyFill="1"/>
    <xf numFmtId="0" fontId="0" fillId="0" borderId="0" xfId="0" applyFill="1"/>
    <xf numFmtId="0" fontId="27" fillId="0" borderId="9" xfId="0" applyFont="1" applyFill="1" applyBorder="1"/>
    <xf numFmtId="165" fontId="30" fillId="0" borderId="10" xfId="0" applyNumberFormat="1" applyFont="1" applyFill="1" applyBorder="1" applyAlignment="1">
      <alignment horizontal="center"/>
    </xf>
    <xf numFmtId="0" fontId="30" fillId="0" borderId="10" xfId="0" applyFont="1" applyFill="1" applyBorder="1"/>
    <xf numFmtId="0" fontId="31" fillId="0" borderId="11" xfId="0" applyFont="1" applyFill="1" applyBorder="1" applyAlignment="1">
      <alignment horizontal="center"/>
    </xf>
    <xf numFmtId="165" fontId="31" fillId="0" borderId="1" xfId="0" applyNumberFormat="1" applyFont="1" applyFill="1" applyBorder="1" applyAlignment="1">
      <alignment horizontal="center"/>
    </xf>
    <xf numFmtId="4" fontId="31" fillId="0" borderId="1" xfId="0" applyNumberFormat="1" applyFont="1" applyFill="1" applyBorder="1" applyAlignment="1">
      <alignment horizontal="center"/>
    </xf>
    <xf numFmtId="4" fontId="31" fillId="0" borderId="6" xfId="0" applyNumberFormat="1" applyFont="1" applyFill="1" applyBorder="1" applyAlignment="1">
      <alignment horizontal="center"/>
    </xf>
    <xf numFmtId="0" fontId="30" fillId="0" borderId="1" xfId="0" applyFont="1" applyFill="1" applyBorder="1"/>
    <xf numFmtId="165" fontId="32" fillId="6" borderId="1" xfId="0" applyNumberFormat="1" applyFont="1" applyFill="1" applyBorder="1" applyAlignment="1">
      <alignment horizontal="left" wrapText="1"/>
    </xf>
    <xf numFmtId="165" fontId="0" fillId="6" borderId="1" xfId="0" applyNumberFormat="1" applyFill="1" applyBorder="1" applyAlignment="1">
      <alignment horizontal="center"/>
    </xf>
    <xf numFmtId="49" fontId="0" fillId="6" borderId="1" xfId="0" applyNumberFormat="1" applyFill="1" applyBorder="1" applyAlignment="1">
      <alignment horizontal="center"/>
    </xf>
    <xf numFmtId="4" fontId="0" fillId="6" borderId="1" xfId="0" applyNumberFormat="1" applyFill="1" applyBorder="1" applyAlignment="1">
      <alignment horizontal="center"/>
    </xf>
    <xf numFmtId="4" fontId="0" fillId="6" borderId="1" xfId="0" applyNumberFormat="1" applyFill="1" applyBorder="1"/>
    <xf numFmtId="4" fontId="30" fillId="6" borderId="1" xfId="0" applyNumberFormat="1" applyFont="1" applyFill="1" applyBorder="1"/>
    <xf numFmtId="166" fontId="0" fillId="0" borderId="0" xfId="0" applyNumberFormat="1" applyFill="1"/>
    <xf numFmtId="49" fontId="0" fillId="0" borderId="0" xfId="0" applyNumberFormat="1" applyFill="1" applyBorder="1" applyAlignment="1">
      <alignment horizontal="center"/>
    </xf>
    <xf numFmtId="4" fontId="0" fillId="0" borderId="0" xfId="0" applyNumberFormat="1" applyFill="1" applyBorder="1" applyAlignment="1">
      <alignment horizontal="center"/>
    </xf>
    <xf numFmtId="4" fontId="0" fillId="0" borderId="0" xfId="0" applyNumberFormat="1" applyFill="1" applyBorder="1"/>
    <xf numFmtId="166" fontId="4" fillId="0" borderId="0" xfId="0" applyNumberFormat="1" applyFont="1" applyFill="1"/>
    <xf numFmtId="4" fontId="12" fillId="0" borderId="0" xfId="13" applyNumberFormat="1" applyFill="1" applyBorder="1" applyAlignment="1" applyProtection="1"/>
    <xf numFmtId="166" fontId="12" fillId="0" borderId="0" xfId="13" applyNumberFormat="1" applyFill="1" applyBorder="1" applyAlignment="1" applyProtection="1"/>
    <xf numFmtId="165" fontId="32" fillId="0" borderId="0" xfId="0" applyNumberFormat="1" applyFont="1" applyFill="1" applyBorder="1" applyAlignment="1">
      <alignment horizontal="left" wrapText="1"/>
    </xf>
    <xf numFmtId="165" fontId="0" fillId="0" borderId="0" xfId="0" applyNumberFormat="1" applyFill="1" applyBorder="1" applyAlignment="1">
      <alignment horizontal="center"/>
    </xf>
    <xf numFmtId="4" fontId="30" fillId="0" borderId="0" xfId="0" applyNumberFormat="1" applyFont="1" applyFill="1" applyBorder="1"/>
    <xf numFmtId="4" fontId="12" fillId="0" borderId="0" xfId="13" applyNumberFormat="1" applyFill="1" applyBorder="1" applyAlignment="1" applyProtection="1">
      <alignment horizontal="center"/>
    </xf>
    <xf numFmtId="49" fontId="12" fillId="0" borderId="0" xfId="13" applyNumberFormat="1" applyFont="1" applyFill="1" applyBorder="1" applyAlignment="1" applyProtection="1">
      <alignment horizontal="center"/>
    </xf>
    <xf numFmtId="4" fontId="12" fillId="6" borderId="1" xfId="13" applyNumberFormat="1" applyFill="1" applyBorder="1" applyAlignment="1" applyProtection="1">
      <alignment horizontal="center"/>
    </xf>
    <xf numFmtId="49" fontId="33" fillId="0" borderId="0" xfId="0" applyNumberFormat="1" applyFont="1" applyFill="1" applyBorder="1" applyAlignment="1">
      <alignment horizontal="center"/>
    </xf>
    <xf numFmtId="166" fontId="0" fillId="0" borderId="0" xfId="0" applyNumberFormat="1" applyFill="1" applyAlignment="1">
      <alignment horizontal="right"/>
    </xf>
    <xf numFmtId="4" fontId="34" fillId="0" borderId="0" xfId="13" applyNumberFormat="1" applyFont="1" applyFill="1" applyBorder="1" applyAlignment="1" applyProtection="1"/>
    <xf numFmtId="4" fontId="30" fillId="6" borderId="1" xfId="0" applyNumberFormat="1" applyFont="1" applyFill="1" applyBorder="1" applyAlignment="1">
      <alignment horizontal="center"/>
    </xf>
    <xf numFmtId="4" fontId="0" fillId="4" borderId="0" xfId="0" applyNumberFormat="1" applyFill="1"/>
    <xf numFmtId="2" fontId="12" fillId="0" borderId="0" xfId="13" applyNumberFormat="1" applyFill="1" applyBorder="1" applyAlignment="1" applyProtection="1"/>
    <xf numFmtId="2" fontId="12" fillId="6" borderId="1" xfId="13" applyNumberFormat="1" applyFill="1" applyBorder="1" applyAlignment="1" applyProtection="1">
      <alignment horizontal="center"/>
    </xf>
    <xf numFmtId="165" fontId="33" fillId="0" borderId="0" xfId="0" applyNumberFormat="1" applyFont="1" applyFill="1"/>
    <xf numFmtId="2" fontId="0" fillId="0" borderId="0" xfId="0" applyNumberFormat="1" applyFill="1"/>
    <xf numFmtId="165" fontId="32" fillId="6" borderId="0" xfId="0" applyNumberFormat="1" applyFont="1" applyFill="1" applyBorder="1" applyAlignment="1">
      <alignment horizontal="left" wrapText="1"/>
    </xf>
    <xf numFmtId="49" fontId="0" fillId="6" borderId="0" xfId="0" applyNumberFormat="1" applyFill="1" applyBorder="1" applyAlignment="1">
      <alignment horizontal="center"/>
    </xf>
    <xf numFmtId="2" fontId="12" fillId="6" borderId="0" xfId="13" applyNumberFormat="1" applyFill="1" applyBorder="1" applyAlignment="1" applyProtection="1">
      <alignment horizontal="center"/>
    </xf>
    <xf numFmtId="2" fontId="12" fillId="0" borderId="0" xfId="13" applyNumberFormat="1" applyFill="1" applyBorder="1" applyAlignment="1" applyProtection="1">
      <alignment horizontal="center"/>
    </xf>
    <xf numFmtId="0" fontId="5" fillId="0" borderId="0" xfId="11" applyFont="1" applyFill="1" applyBorder="1" applyAlignment="1">
      <alignment horizontal="left" vertical="center" wrapText="1"/>
    </xf>
    <xf numFmtId="0" fontId="12" fillId="0" borderId="0" xfId="13" applyNumberFormat="1" applyFont="1" applyFill="1" applyBorder="1" applyAlignment="1" applyProtection="1"/>
    <xf numFmtId="168" fontId="4" fillId="0" borderId="0" xfId="12" applyFont="1" applyFill="1" applyBorder="1" applyAlignment="1" applyProtection="1"/>
    <xf numFmtId="4" fontId="0" fillId="0" borderId="0" xfId="0" applyNumberFormat="1"/>
    <xf numFmtId="0" fontId="35" fillId="0" borderId="0" xfId="0" applyFont="1"/>
    <xf numFmtId="4" fontId="36" fillId="0" borderId="0" xfId="0" applyNumberFormat="1" applyFont="1"/>
    <xf numFmtId="4" fontId="37" fillId="0" borderId="0" xfId="0" applyNumberFormat="1" applyFont="1"/>
    <xf numFmtId="4" fontId="38" fillId="0" borderId="0" xfId="0" applyNumberFormat="1" applyFont="1"/>
    <xf numFmtId="0" fontId="40" fillId="0" borderId="0" xfId="9"/>
    <xf numFmtId="0" fontId="25" fillId="0" borderId="1" xfId="9" applyFont="1" applyBorder="1" applyAlignment="1">
      <alignment horizontal="center"/>
    </xf>
    <xf numFmtId="0" fontId="40" fillId="0" borderId="1" xfId="9" applyBorder="1"/>
    <xf numFmtId="0" fontId="0" fillId="0" borderId="1" xfId="9" applyFont="1" applyBorder="1" applyAlignment="1">
      <alignment horizontal="left" vertical="center" wrapText="1"/>
    </xf>
    <xf numFmtId="4" fontId="40" fillId="0" borderId="1" xfId="9" applyNumberFormat="1" applyBorder="1" applyAlignment="1">
      <alignment horizontal="right" vertical="center"/>
    </xf>
    <xf numFmtId="4" fontId="25" fillId="0" borderId="1" xfId="9" applyNumberFormat="1" applyFont="1" applyBorder="1"/>
    <xf numFmtId="0" fontId="40" fillId="0" borderId="0" xfId="9" applyAlignment="1">
      <alignment horizontal="left" vertical="center" wrapText="1"/>
    </xf>
    <xf numFmtId="4" fontId="40" fillId="0" borderId="0" xfId="9" applyNumberFormat="1" applyAlignment="1">
      <alignment horizontal="right" vertical="center"/>
    </xf>
    <xf numFmtId="4" fontId="25" fillId="0" borderId="1" xfId="9" applyNumberFormat="1" applyFont="1" applyBorder="1" applyAlignment="1">
      <alignment horizontal="center" vertical="center"/>
    </xf>
    <xf numFmtId="4" fontId="25" fillId="0" borderId="1" xfId="9" applyNumberFormat="1" applyFont="1" applyBorder="1" applyAlignment="1">
      <alignment horizontal="right" vertical="center"/>
    </xf>
    <xf numFmtId="4" fontId="40" fillId="0" borderId="0" xfId="9" applyNumberFormat="1"/>
    <xf numFmtId="169" fontId="12" fillId="0" borderId="0" xfId="13" applyNumberFormat="1" applyFill="1" applyBorder="1" applyAlignment="1" applyProtection="1"/>
    <xf numFmtId="169" fontId="0" fillId="0" borderId="0" xfId="0" applyNumberFormat="1" applyFill="1"/>
    <xf numFmtId="49" fontId="12" fillId="0" borderId="0" xfId="13" applyNumberFormat="1" applyFill="1" applyBorder="1" applyAlignment="1">
      <alignment horizontal="center"/>
    </xf>
    <xf numFmtId="49" fontId="12" fillId="0" borderId="0" xfId="13" applyNumberFormat="1" applyFill="1" applyBorder="1" applyAlignment="1" applyProtection="1">
      <alignment horizontal="center"/>
    </xf>
    <xf numFmtId="0" fontId="25" fillId="0" borderId="0" xfId="9" applyFont="1"/>
    <xf numFmtId="0" fontId="41" fillId="0" borderId="0" xfId="9" applyFont="1"/>
    <xf numFmtId="0" fontId="39" fillId="0" borderId="13" xfId="9" applyFont="1" applyBorder="1" applyAlignment="1">
      <alignment wrapText="1"/>
    </xf>
    <xf numFmtId="0" fontId="40" fillId="0" borderId="13" xfId="9" applyBorder="1" applyAlignment="1">
      <alignment wrapText="1"/>
    </xf>
    <xf numFmtId="8" fontId="40" fillId="0" borderId="13" xfId="9" applyNumberFormat="1" applyBorder="1" applyAlignment="1">
      <alignment wrapText="1"/>
    </xf>
    <xf numFmtId="14" fontId="40" fillId="0" borderId="13" xfId="9" applyNumberFormat="1" applyBorder="1" applyAlignment="1">
      <alignment wrapText="1"/>
    </xf>
    <xf numFmtId="3" fontId="40" fillId="0" borderId="13" xfId="9" applyNumberFormat="1" applyBorder="1" applyAlignment="1">
      <alignment wrapText="1"/>
    </xf>
    <xf numFmtId="0" fontId="40" fillId="0" borderId="13" xfId="9" applyBorder="1"/>
    <xf numFmtId="0" fontId="40" fillId="0" borderId="13" xfId="9" applyFont="1" applyBorder="1" applyAlignment="1">
      <alignment wrapText="1"/>
    </xf>
    <xf numFmtId="8" fontId="25" fillId="0" borderId="13" xfId="9" applyNumberFormat="1" applyFont="1" applyBorder="1" applyAlignment="1">
      <alignment wrapText="1"/>
    </xf>
    <xf numFmtId="4" fontId="0" fillId="0" borderId="13" xfId="0" applyNumberFormat="1" applyFont="1" applyFill="1" applyBorder="1"/>
    <xf numFmtId="0" fontId="26" fillId="0" borderId="13" xfId="4" applyFont="1" applyFill="1" applyBorder="1" applyAlignment="1">
      <alignment vertical="center" wrapText="1" shrinkToFit="1"/>
    </xf>
    <xf numFmtId="0" fontId="5" fillId="0" borderId="13" xfId="11" applyFont="1" applyFill="1" applyBorder="1" applyAlignment="1">
      <alignment wrapText="1"/>
    </xf>
    <xf numFmtId="0" fontId="42" fillId="0" borderId="13" xfId="9" applyFont="1" applyBorder="1" applyAlignment="1">
      <alignment horizontal="right" wrapText="1"/>
    </xf>
    <xf numFmtId="0" fontId="40" fillId="0" borderId="0" xfId="9" applyAlignment="1">
      <alignment wrapText="1"/>
    </xf>
    <xf numFmtId="0" fontId="40" fillId="0" borderId="14" xfId="9" applyBorder="1" applyAlignment="1">
      <alignment wrapText="1"/>
    </xf>
    <xf numFmtId="0" fontId="40" fillId="0" borderId="14" xfId="9" applyBorder="1"/>
    <xf numFmtId="0" fontId="0" fillId="0" borderId="13" xfId="9" applyFont="1" applyBorder="1"/>
    <xf numFmtId="165" fontId="12" fillId="0" borderId="0" xfId="13" applyNumberFormat="1" applyFill="1"/>
    <xf numFmtId="4" fontId="12" fillId="6" borderId="1" xfId="13" applyNumberFormat="1" applyFill="1" applyBorder="1" applyAlignment="1">
      <alignment horizontal="center"/>
    </xf>
    <xf numFmtId="4" fontId="43" fillId="0" borderId="0" xfId="0" applyNumberFormat="1" applyFont="1"/>
    <xf numFmtId="4" fontId="46" fillId="0" borderId="0" xfId="0" applyNumberFormat="1" applyFont="1"/>
    <xf numFmtId="0" fontId="44" fillId="0" borderId="13" xfId="0" applyFont="1" applyBorder="1" applyAlignment="1">
      <alignment horizontal="center"/>
    </xf>
    <xf numFmtId="4" fontId="44" fillId="0" borderId="13" xfId="0" applyNumberFormat="1" applyFont="1" applyBorder="1" applyAlignment="1">
      <alignment horizontal="left"/>
    </xf>
    <xf numFmtId="9" fontId="44" fillId="0" borderId="0" xfId="0" applyNumberFormat="1" applyFont="1"/>
    <xf numFmtId="0" fontId="0" fillId="0" borderId="0" xfId="0" applyNumberFormat="1" applyFill="1" applyBorder="1" applyAlignment="1">
      <alignment horizontal="center"/>
    </xf>
    <xf numFmtId="2" fontId="0" fillId="6" borderId="0" xfId="0" applyNumberFormat="1" applyFill="1" applyBorder="1" applyAlignment="1">
      <alignment horizontal="center"/>
    </xf>
    <xf numFmtId="2" fontId="0" fillId="6" borderId="1" xfId="0" applyNumberFormat="1" applyFill="1" applyBorder="1" applyAlignment="1">
      <alignment horizontal="center"/>
    </xf>
    <xf numFmtId="167" fontId="12" fillId="6" borderId="1" xfId="13" applyNumberFormat="1" applyFill="1" applyBorder="1" applyAlignment="1">
      <alignment horizontal="center"/>
    </xf>
    <xf numFmtId="4" fontId="0" fillId="0" borderId="0" xfId="0" applyNumberFormat="1" applyFill="1" applyAlignment="1">
      <alignment horizontal="center"/>
    </xf>
    <xf numFmtId="0" fontId="12" fillId="0" borderId="0" xfId="13"/>
    <xf numFmtId="165" fontId="32" fillId="8" borderId="1" xfId="0" applyNumberFormat="1" applyFont="1" applyFill="1" applyBorder="1" applyAlignment="1">
      <alignment horizontal="left" wrapText="1"/>
    </xf>
    <xf numFmtId="49" fontId="0" fillId="8" borderId="1" xfId="0" applyNumberFormat="1" applyFill="1" applyBorder="1" applyAlignment="1">
      <alignment horizontal="center"/>
    </xf>
    <xf numFmtId="49" fontId="12" fillId="8" borderId="1" xfId="13" applyNumberFormat="1" applyFill="1" applyBorder="1" applyAlignment="1" applyProtection="1">
      <alignment horizontal="center"/>
    </xf>
    <xf numFmtId="4" fontId="0" fillId="7" borderId="0" xfId="0" applyNumberFormat="1" applyFill="1"/>
    <xf numFmtId="2" fontId="12" fillId="8" borderId="1" xfId="13" applyNumberFormat="1" applyFill="1" applyBorder="1" applyAlignment="1" applyProtection="1">
      <alignment horizontal="center"/>
    </xf>
    <xf numFmtId="4" fontId="12" fillId="8" borderId="1" xfId="13" applyNumberFormat="1" applyFill="1" applyBorder="1" applyAlignment="1" applyProtection="1">
      <alignment horizontal="center"/>
    </xf>
    <xf numFmtId="4" fontId="0" fillId="8" borderId="1" xfId="0" applyNumberFormat="1" applyFill="1" applyBorder="1" applyAlignment="1">
      <alignment horizontal="center"/>
    </xf>
    <xf numFmtId="165" fontId="0" fillId="8" borderId="1" xfId="0" applyNumberFormat="1" applyFill="1" applyBorder="1" applyAlignment="1">
      <alignment horizontal="center"/>
    </xf>
    <xf numFmtId="4" fontId="0" fillId="8" borderId="1" xfId="0" applyNumberFormat="1" applyFill="1" applyBorder="1"/>
    <xf numFmtId="4" fontId="12" fillId="8" borderId="1" xfId="13" applyNumberFormat="1" applyFill="1" applyBorder="1" applyAlignment="1" applyProtection="1"/>
    <xf numFmtId="4" fontId="30" fillId="8" borderId="1" xfId="0" applyNumberFormat="1" applyFont="1" applyFill="1" applyBorder="1"/>
    <xf numFmtId="4" fontId="12" fillId="8" borderId="1" xfId="13" applyNumberFormat="1" applyFill="1" applyBorder="1" applyAlignment="1">
      <alignment horizontal="center"/>
    </xf>
    <xf numFmtId="4" fontId="30" fillId="8" borderId="1" xfId="0" applyNumberFormat="1" applyFont="1" applyFill="1" applyBorder="1" applyAlignment="1">
      <alignment horizontal="center"/>
    </xf>
    <xf numFmtId="0" fontId="9" fillId="11" borderId="0" xfId="0" applyFont="1" applyFill="1" applyAlignment="1">
      <alignment horizontal="justify" wrapText="1"/>
    </xf>
    <xf numFmtId="0" fontId="9" fillId="12" borderId="0" xfId="0" applyFont="1" applyFill="1" applyAlignment="1">
      <alignment horizontal="justify" wrapText="1"/>
    </xf>
    <xf numFmtId="0" fontId="5" fillId="0" borderId="0" xfId="6"/>
    <xf numFmtId="0" fontId="30" fillId="20" borderId="21" xfId="9" applyFont="1" applyFill="1" applyBorder="1" applyAlignment="1">
      <alignment horizontal="center" vertical="center" wrapText="1"/>
    </xf>
    <xf numFmtId="0" fontId="25" fillId="20" borderId="22" xfId="9" applyFont="1" applyFill="1" applyBorder="1" applyAlignment="1">
      <alignment horizontal="center" vertical="center" wrapText="1"/>
    </xf>
    <xf numFmtId="0" fontId="30" fillId="20" borderId="23" xfId="9" applyFont="1" applyFill="1" applyBorder="1" applyAlignment="1">
      <alignment horizontal="center" vertical="center" wrapText="1"/>
    </xf>
    <xf numFmtId="0" fontId="30" fillId="20" borderId="24" xfId="9" applyFont="1" applyFill="1" applyBorder="1" applyAlignment="1">
      <alignment horizontal="center" vertical="center" wrapText="1"/>
    </xf>
    <xf numFmtId="9" fontId="30" fillId="20" borderId="2" xfId="9" applyNumberFormat="1" applyFont="1" applyFill="1" applyBorder="1" applyAlignment="1">
      <alignment horizontal="center" vertical="center" wrapText="1"/>
    </xf>
    <xf numFmtId="9" fontId="30" fillId="20" borderId="1" xfId="9" applyNumberFormat="1" applyFont="1" applyFill="1" applyBorder="1" applyAlignment="1">
      <alignment horizontal="center" vertical="center" wrapText="1"/>
    </xf>
    <xf numFmtId="9" fontId="30" fillId="20" borderId="25" xfId="9" applyNumberFormat="1" applyFont="1" applyFill="1" applyBorder="1" applyAlignment="1">
      <alignment horizontal="center" vertical="center" wrapText="1"/>
    </xf>
    <xf numFmtId="4" fontId="30" fillId="20" borderId="26" xfId="9" applyNumberFormat="1" applyFont="1" applyFill="1" applyBorder="1" applyAlignment="1">
      <alignment horizontal="center" vertical="center" wrapText="1"/>
    </xf>
    <xf numFmtId="4" fontId="30" fillId="20" borderId="27" xfId="9" applyNumberFormat="1" applyFont="1" applyFill="1" applyBorder="1" applyAlignment="1">
      <alignment horizontal="right" vertical="center" wrapText="1"/>
    </xf>
    <xf numFmtId="4" fontId="30" fillId="20" borderId="28" xfId="9" applyNumberFormat="1" applyFont="1" applyFill="1" applyBorder="1" applyAlignment="1">
      <alignment horizontal="right" vertical="center" wrapText="1"/>
    </xf>
    <xf numFmtId="4" fontId="5" fillId="0" borderId="0" xfId="6" applyNumberFormat="1"/>
    <xf numFmtId="4" fontId="55" fillId="21" borderId="7" xfId="9" applyNumberFormat="1" applyFont="1" applyFill="1" applyBorder="1"/>
    <xf numFmtId="0" fontId="30" fillId="21" borderId="7" xfId="9" applyFont="1" applyFill="1" applyBorder="1" applyAlignment="1">
      <alignment horizontal="center" vertical="center" wrapText="1"/>
    </xf>
    <xf numFmtId="170" fontId="53" fillId="0" borderId="31" xfId="14" applyNumberFormat="1" applyFont="1" applyFill="1" applyBorder="1" applyAlignment="1">
      <alignment vertical="center" wrapText="1"/>
    </xf>
    <xf numFmtId="4" fontId="53" fillId="5" borderId="7" xfId="9" applyNumberFormat="1" applyFont="1" applyFill="1" applyBorder="1"/>
    <xf numFmtId="170" fontId="53" fillId="22" borderId="31" xfId="14" applyNumberFormat="1" applyFont="1" applyFill="1" applyBorder="1" applyAlignment="1">
      <alignment vertical="center" wrapText="1"/>
    </xf>
    <xf numFmtId="4" fontId="53" fillId="22" borderId="8" xfId="9" applyNumberFormat="1" applyFont="1" applyFill="1" applyBorder="1"/>
    <xf numFmtId="171" fontId="30" fillId="21" borderId="33" xfId="9" applyNumberFormat="1" applyFont="1" applyFill="1" applyBorder="1" applyAlignment="1">
      <alignment wrapText="1"/>
    </xf>
    <xf numFmtId="4" fontId="30" fillId="21" borderId="34" xfId="9" applyNumberFormat="1" applyFont="1" applyFill="1" applyBorder="1"/>
    <xf numFmtId="0" fontId="30" fillId="21" borderId="10" xfId="9" applyFont="1" applyFill="1" applyBorder="1" applyAlignment="1">
      <alignment horizontal="center" wrapText="1"/>
    </xf>
    <xf numFmtId="4" fontId="55" fillId="21" borderId="35" xfId="9" applyNumberFormat="1" applyFont="1" applyFill="1" applyBorder="1"/>
    <xf numFmtId="0" fontId="30" fillId="21" borderId="1" xfId="9" applyFont="1" applyFill="1" applyBorder="1" applyAlignment="1">
      <alignment horizontal="center" vertical="center" wrapText="1"/>
    </xf>
    <xf numFmtId="0" fontId="40" fillId="0" borderId="11" xfId="9" applyBorder="1"/>
    <xf numFmtId="0" fontId="40" fillId="0" borderId="1" xfId="9" applyFont="1" applyBorder="1"/>
    <xf numFmtId="171" fontId="5" fillId="0" borderId="1" xfId="6" applyNumberFormat="1" applyBorder="1"/>
    <xf numFmtId="4" fontId="40" fillId="0" borderId="7" xfId="9" applyNumberFormat="1" applyBorder="1"/>
    <xf numFmtId="0" fontId="40" fillId="22" borderId="11" xfId="9" applyFill="1" applyBorder="1"/>
    <xf numFmtId="0" fontId="40" fillId="22" borderId="1" xfId="9" applyFont="1" applyFill="1" applyBorder="1"/>
    <xf numFmtId="171" fontId="5" fillId="22" borderId="1" xfId="6" applyNumberFormat="1" applyFill="1" applyBorder="1"/>
    <xf numFmtId="4" fontId="40" fillId="22" borderId="7" xfId="9" applyNumberFormat="1" applyFill="1" applyBorder="1"/>
    <xf numFmtId="4" fontId="30" fillId="21" borderId="33" xfId="9" applyNumberFormat="1" applyFont="1" applyFill="1" applyBorder="1" applyAlignment="1">
      <alignment wrapText="1"/>
    </xf>
    <xf numFmtId="172" fontId="40" fillId="0" borderId="0" xfId="9" applyNumberFormat="1"/>
    <xf numFmtId="49" fontId="0" fillId="8" borderId="0" xfId="0" applyNumberFormat="1" applyFill="1" applyBorder="1" applyAlignment="1">
      <alignment horizontal="center"/>
    </xf>
    <xf numFmtId="0" fontId="9" fillId="9" borderId="0" xfId="0" applyFont="1" applyFill="1" applyAlignment="1">
      <alignment horizontal="justify" wrapText="1"/>
    </xf>
    <xf numFmtId="0" fontId="9" fillId="28" borderId="0" xfId="0" applyFont="1" applyFill="1" applyAlignment="1">
      <alignment horizontal="justify" wrapText="1"/>
    </xf>
    <xf numFmtId="0" fontId="9" fillId="31" borderId="0" xfId="0" applyFont="1" applyFill="1" applyAlignment="1">
      <alignment horizontal="justify" wrapText="1"/>
    </xf>
    <xf numFmtId="4" fontId="0" fillId="32" borderId="0" xfId="0" applyNumberFormat="1" applyFill="1" applyBorder="1" applyAlignment="1">
      <alignment horizontal="center"/>
    </xf>
    <xf numFmtId="0" fontId="14" fillId="0" borderId="0" xfId="0" applyFont="1" applyFill="1" applyAlignment="1" applyProtection="1">
      <alignment horizontal="center" vertical="center" wrapText="1"/>
      <protection locked="0"/>
    </xf>
    <xf numFmtId="0" fontId="15" fillId="0" borderId="0" xfId="0" applyFont="1" applyFill="1" applyProtection="1">
      <protection locked="0"/>
    </xf>
    <xf numFmtId="4" fontId="30" fillId="0" borderId="0" xfId="0" applyNumberFormat="1" applyFont="1" applyFill="1" applyBorder="1" applyAlignment="1">
      <alignment horizontal="center"/>
    </xf>
    <xf numFmtId="4" fontId="30" fillId="6" borderId="0" xfId="0" applyNumberFormat="1" applyFont="1" applyFill="1" applyBorder="1" applyAlignment="1">
      <alignment horizontal="center"/>
    </xf>
    <xf numFmtId="4" fontId="30" fillId="0" borderId="0" xfId="0" applyNumberFormat="1" applyFont="1" applyFill="1"/>
    <xf numFmtId="4" fontId="12" fillId="6" borderId="0" xfId="13" applyNumberFormat="1" applyFill="1" applyBorder="1" applyAlignment="1" applyProtection="1">
      <alignment horizontal="center"/>
    </xf>
    <xf numFmtId="4" fontId="59" fillId="4" borderId="3" xfId="0" applyNumberFormat="1" applyFont="1" applyFill="1" applyBorder="1" applyAlignment="1">
      <alignment horizontal="left" wrapText="1"/>
    </xf>
    <xf numFmtId="169" fontId="12" fillId="8" borderId="1" xfId="13" applyNumberFormat="1" applyFill="1" applyBorder="1" applyAlignment="1" applyProtection="1">
      <alignment horizontal="center"/>
    </xf>
    <xf numFmtId="4" fontId="11" fillId="4" borderId="3" xfId="4" applyNumberFormat="1" applyFont="1" applyFill="1" applyBorder="1" applyAlignment="1">
      <alignment horizontal="center" vertical="center" wrapText="1" shrinkToFit="1"/>
    </xf>
    <xf numFmtId="4" fontId="61" fillId="4" borderId="3" xfId="4" applyNumberFormat="1" applyFont="1" applyFill="1" applyBorder="1" applyAlignment="1">
      <alignment vertical="center" wrapText="1" shrinkToFit="1"/>
    </xf>
    <xf numFmtId="0" fontId="66" fillId="4" borderId="3" xfId="13" applyNumberFormat="1" applyFont="1" applyFill="1" applyBorder="1" applyAlignment="1" applyProtection="1">
      <alignment vertical="center" wrapText="1" shrinkToFit="1"/>
    </xf>
    <xf numFmtId="0" fontId="63" fillId="4" borderId="3" xfId="4" applyFont="1" applyFill="1" applyBorder="1" applyAlignment="1">
      <alignment vertical="center" wrapText="1" shrinkToFit="1"/>
    </xf>
    <xf numFmtId="0" fontId="67" fillId="0" borderId="20" xfId="0" applyFont="1" applyFill="1" applyBorder="1" applyAlignment="1">
      <alignment horizontal="left" vertical="center" wrapText="1"/>
    </xf>
    <xf numFmtId="0" fontId="67" fillId="0" borderId="0" xfId="0" applyFont="1" applyAlignment="1">
      <alignment wrapText="1"/>
    </xf>
    <xf numFmtId="4" fontId="20" fillId="0" borderId="39" xfId="4" applyNumberFormat="1" applyFont="1" applyFill="1" applyBorder="1" applyAlignment="1">
      <alignment horizontal="center" vertical="center" wrapText="1" shrinkToFit="1"/>
    </xf>
    <xf numFmtId="1" fontId="68" fillId="0" borderId="19" xfId="13" applyNumberFormat="1" applyFont="1" applyFill="1" applyBorder="1" applyAlignment="1" applyProtection="1"/>
    <xf numFmtId="0" fontId="58" fillId="2" borderId="3" xfId="0" applyFont="1" applyFill="1" applyBorder="1"/>
    <xf numFmtId="4" fontId="12" fillId="0" borderId="0" xfId="13" applyNumberFormat="1" applyFill="1"/>
    <xf numFmtId="0" fontId="69" fillId="24" borderId="20" xfId="0" applyFont="1" applyFill="1" applyBorder="1"/>
    <xf numFmtId="0" fontId="71" fillId="0" borderId="20" xfId="11" applyFont="1" applyFill="1" applyBorder="1" applyAlignment="1">
      <alignment wrapText="1"/>
    </xf>
    <xf numFmtId="165" fontId="30" fillId="0" borderId="15" xfId="0" applyNumberFormat="1" applyFont="1" applyFill="1" applyBorder="1" applyAlignment="1">
      <alignment horizontal="center"/>
    </xf>
    <xf numFmtId="4" fontId="31" fillId="0" borderId="19" xfId="0" applyNumberFormat="1" applyFont="1" applyFill="1" applyBorder="1" applyAlignment="1">
      <alignment horizontal="center"/>
    </xf>
    <xf numFmtId="4" fontId="0" fillId="6" borderId="19" xfId="0" applyNumberFormat="1" applyFill="1" applyBorder="1" applyAlignment="1">
      <alignment horizontal="center"/>
    </xf>
    <xf numFmtId="4" fontId="0" fillId="8" borderId="19" xfId="0" applyNumberFormat="1" applyFill="1" applyBorder="1" applyAlignment="1">
      <alignment horizontal="center"/>
    </xf>
    <xf numFmtId="49" fontId="0" fillId="8" borderId="19" xfId="0" applyNumberFormat="1" applyFill="1" applyBorder="1" applyAlignment="1">
      <alignment horizontal="center"/>
    </xf>
    <xf numFmtId="49" fontId="0" fillId="6" borderId="19" xfId="0" applyNumberFormat="1" applyFill="1" applyBorder="1" applyAlignment="1">
      <alignment horizontal="center"/>
    </xf>
    <xf numFmtId="167" fontId="12" fillId="6" borderId="19" xfId="13" applyNumberFormat="1" applyFill="1" applyBorder="1" applyAlignment="1">
      <alignment horizontal="center"/>
    </xf>
    <xf numFmtId="165" fontId="32" fillId="6" borderId="19" xfId="0" applyNumberFormat="1" applyFont="1" applyFill="1" applyBorder="1" applyAlignment="1">
      <alignment horizontal="left" wrapText="1"/>
    </xf>
    <xf numFmtId="0" fontId="12" fillId="0" borderId="20" xfId="13" applyFill="1" applyBorder="1" applyAlignment="1">
      <alignment horizontal="left" vertical="center" wrapText="1"/>
    </xf>
    <xf numFmtId="4" fontId="13" fillId="4" borderId="3" xfId="0" applyNumberFormat="1" applyFont="1" applyFill="1" applyBorder="1" applyAlignment="1">
      <alignment horizontal="center" vertical="center"/>
    </xf>
    <xf numFmtId="4" fontId="11" fillId="4" borderId="3" xfId="0" applyNumberFormat="1" applyFont="1" applyFill="1" applyBorder="1" applyAlignment="1">
      <alignment horizontal="center" vertical="center"/>
    </xf>
    <xf numFmtId="4" fontId="56" fillId="4" borderId="3" xfId="13" applyNumberFormat="1" applyFont="1" applyFill="1" applyBorder="1" applyAlignment="1" applyProtection="1">
      <alignment horizontal="center" vertical="center"/>
    </xf>
    <xf numFmtId="4" fontId="22" fillId="0" borderId="19" xfId="13" applyNumberFormat="1" applyFont="1" applyFill="1" applyBorder="1" applyAlignment="1" applyProtection="1">
      <alignment horizontal="center" vertical="center"/>
    </xf>
    <xf numFmtId="4" fontId="22" fillId="4" borderId="3" xfId="13" applyNumberFormat="1" applyFont="1" applyFill="1" applyBorder="1" applyAlignment="1" applyProtection="1">
      <alignment horizontal="center" vertical="center"/>
    </xf>
    <xf numFmtId="4" fontId="18" fillId="4" borderId="3" xfId="0" applyNumberFormat="1" applyFont="1" applyFill="1" applyBorder="1" applyAlignment="1">
      <alignment horizontal="center" vertical="center"/>
    </xf>
    <xf numFmtId="0" fontId="9" fillId="0" borderId="20" xfId="0" applyFont="1" applyFill="1" applyBorder="1" applyAlignment="1">
      <alignment vertical="center"/>
    </xf>
    <xf numFmtId="4" fontId="57" fillId="0" borderId="19" xfId="11" applyNumberFormat="1" applyFont="1" applyFill="1" applyBorder="1" applyAlignment="1">
      <alignment horizontal="center" vertical="center" wrapText="1"/>
    </xf>
    <xf numFmtId="0" fontId="8" fillId="4" borderId="3" xfId="0" applyFont="1" applyFill="1" applyBorder="1" applyAlignment="1">
      <alignment horizontal="center" vertical="center" wrapText="1"/>
    </xf>
    <xf numFmtId="0" fontId="12" fillId="0" borderId="0" xfId="13" applyFill="1" applyBorder="1" applyAlignment="1">
      <alignment horizontal="center" vertical="center"/>
    </xf>
    <xf numFmtId="0" fontId="12" fillId="4" borderId="3" xfId="13" applyNumberFormat="1" applyFont="1" applyFill="1" applyBorder="1" applyAlignment="1" applyProtection="1">
      <alignment horizontal="center" vertical="center" wrapText="1"/>
    </xf>
    <xf numFmtId="0" fontId="12" fillId="4" borderId="36" xfId="13" applyNumberFormat="1" applyFont="1" applyFill="1" applyBorder="1" applyAlignment="1" applyProtection="1">
      <alignment horizontal="center" vertical="center" wrapText="1"/>
    </xf>
    <xf numFmtId="0" fontId="21" fillId="4" borderId="5" xfId="0" applyFont="1" applyFill="1" applyBorder="1" applyAlignment="1">
      <alignment horizontal="center" vertical="center"/>
    </xf>
    <xf numFmtId="0" fontId="12" fillId="0" borderId="19" xfId="13" applyFill="1" applyBorder="1" applyAlignment="1">
      <alignment horizontal="center" vertical="center"/>
    </xf>
    <xf numFmtId="49" fontId="18" fillId="4" borderId="3" xfId="0" applyNumberFormat="1" applyFont="1" applyFill="1" applyBorder="1" applyAlignment="1">
      <alignment horizontal="center" vertical="center" wrapText="1"/>
    </xf>
    <xf numFmtId="0" fontId="25" fillId="4" borderId="3" xfId="4" applyFont="1" applyFill="1" applyBorder="1" applyAlignment="1">
      <alignment horizontal="center" vertical="center" wrapText="1" shrinkToFit="1"/>
    </xf>
    <xf numFmtId="0" fontId="12" fillId="0" borderId="19" xfId="13" applyNumberFormat="1" applyFill="1" applyBorder="1" applyAlignment="1" applyProtection="1">
      <alignment horizontal="center" vertical="center"/>
    </xf>
    <xf numFmtId="0" fontId="12" fillId="0" borderId="20" xfId="13" applyFill="1" applyBorder="1" applyAlignment="1">
      <alignment horizontal="center" vertical="center"/>
    </xf>
    <xf numFmtId="0" fontId="61" fillId="4" borderId="3" xfId="4" applyFont="1" applyFill="1" applyBorder="1" applyAlignment="1">
      <alignment horizontal="center" vertical="center" wrapText="1" shrinkToFit="1"/>
    </xf>
    <xf numFmtId="0" fontId="8" fillId="0" borderId="20" xfId="0" applyFont="1" applyFill="1" applyBorder="1" applyAlignment="1">
      <alignment horizontal="center" vertical="center"/>
    </xf>
    <xf numFmtId="0" fontId="58" fillId="26" borderId="19" xfId="0" applyFont="1" applyFill="1" applyBorder="1"/>
    <xf numFmtId="4" fontId="20" fillId="0" borderId="40" xfId="4" applyNumberFormat="1" applyFont="1" applyFill="1" applyBorder="1" applyAlignment="1">
      <alignment horizontal="center" vertical="center" wrapText="1" shrinkToFit="1"/>
    </xf>
    <xf numFmtId="0" fontId="74" fillId="0" borderId="19" xfId="4" applyFont="1" applyFill="1" applyBorder="1" applyAlignment="1">
      <alignment vertical="center" wrapText="1" shrinkToFit="1"/>
    </xf>
    <xf numFmtId="4" fontId="57" fillId="0" borderId="5" xfId="11" applyNumberFormat="1" applyFont="1" applyFill="1" applyBorder="1" applyAlignment="1">
      <alignment horizontal="center" vertical="center" wrapText="1"/>
    </xf>
    <xf numFmtId="0" fontId="9" fillId="0" borderId="41" xfId="0" applyFont="1" applyFill="1" applyBorder="1" applyAlignment="1">
      <alignment vertical="center"/>
    </xf>
    <xf numFmtId="0" fontId="12" fillId="0" borderId="41" xfId="13" applyFill="1" applyBorder="1" applyAlignment="1">
      <alignment horizontal="center" vertical="center"/>
    </xf>
    <xf numFmtId="0" fontId="12" fillId="0" borderId="5" xfId="13" applyFill="1" applyBorder="1" applyAlignment="1">
      <alignment horizontal="center" vertical="center"/>
    </xf>
    <xf numFmtId="0" fontId="8" fillId="0" borderId="41" xfId="0" applyFont="1" applyFill="1" applyBorder="1" applyAlignment="1">
      <alignment horizontal="center" vertical="center"/>
    </xf>
    <xf numFmtId="0" fontId="9" fillId="0" borderId="19" xfId="0" applyFont="1" applyFill="1" applyBorder="1" applyAlignment="1">
      <alignment vertical="center"/>
    </xf>
    <xf numFmtId="0" fontId="8" fillId="0" borderId="19" xfId="0" applyFont="1" applyFill="1" applyBorder="1" applyAlignment="1">
      <alignment horizontal="center" vertical="center"/>
    </xf>
    <xf numFmtId="0" fontId="9" fillId="0" borderId="19" xfId="0" applyFont="1" applyFill="1" applyBorder="1"/>
    <xf numFmtId="0" fontId="8" fillId="0" borderId="19" xfId="0" applyFont="1" applyFill="1" applyBorder="1"/>
    <xf numFmtId="0" fontId="8" fillId="0" borderId="0" xfId="0" applyFont="1" applyFill="1" applyAlignment="1">
      <alignment horizontal="justify" wrapText="1"/>
    </xf>
    <xf numFmtId="0" fontId="9" fillId="0" borderId="19" xfId="0" applyFont="1" applyFill="1" applyBorder="1" applyAlignment="1">
      <alignment horizontal="justify" wrapText="1"/>
    </xf>
    <xf numFmtId="0" fontId="50" fillId="0" borderId="19" xfId="0" applyFont="1" applyFill="1" applyBorder="1" applyAlignment="1">
      <alignment horizontal="center" vertical="center" wrapText="1"/>
    </xf>
    <xf numFmtId="4" fontId="11" fillId="0" borderId="19" xfId="0" applyNumberFormat="1" applyFont="1" applyFill="1" applyBorder="1" applyAlignment="1">
      <alignment horizontal="center" vertical="center"/>
    </xf>
    <xf numFmtId="0" fontId="50" fillId="0" borderId="20" xfId="0" applyFont="1" applyFill="1" applyBorder="1" applyAlignment="1">
      <alignment horizontal="center" vertical="center" wrapText="1"/>
    </xf>
    <xf numFmtId="0" fontId="69" fillId="7" borderId="20" xfId="0" applyFont="1" applyFill="1" applyBorder="1"/>
    <xf numFmtId="49" fontId="11" fillId="0" borderId="19" xfId="0" applyNumberFormat="1" applyFont="1" applyFill="1" applyBorder="1" applyAlignment="1">
      <alignment horizontal="center" vertical="center"/>
    </xf>
    <xf numFmtId="0" fontId="50" fillId="0" borderId="41" xfId="0" applyFont="1" applyFill="1" applyBorder="1" applyAlignment="1">
      <alignment horizontal="center" vertical="center" wrapText="1"/>
    </xf>
    <xf numFmtId="0" fontId="9" fillId="0" borderId="19" xfId="0" applyFont="1" applyFill="1" applyBorder="1" applyAlignment="1">
      <alignment horizontal="center" vertical="center"/>
    </xf>
    <xf numFmtId="0" fontId="27" fillId="0" borderId="19" xfId="0"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 fontId="11" fillId="0" borderId="5" xfId="0" applyNumberFormat="1" applyFont="1" applyFill="1" applyBorder="1" applyAlignment="1">
      <alignment horizontal="center" vertical="center"/>
    </xf>
    <xf numFmtId="0" fontId="9" fillId="0" borderId="20" xfId="0" applyFont="1" applyFill="1" applyBorder="1" applyAlignment="1">
      <alignment horizontal="center" vertical="center"/>
    </xf>
    <xf numFmtId="0" fontId="2" fillId="0" borderId="20" xfId="0" applyFont="1" applyFill="1" applyBorder="1" applyAlignment="1">
      <alignment horizontal="left" vertical="center" wrapText="1"/>
    </xf>
    <xf numFmtId="0" fontId="75" fillId="0" borderId="20" xfId="0" applyFont="1" applyFill="1" applyBorder="1" applyAlignment="1">
      <alignment horizontal="center" vertical="center" wrapText="1"/>
    </xf>
    <xf numFmtId="0" fontId="12" fillId="24" borderId="20" xfId="13" applyFill="1" applyBorder="1"/>
    <xf numFmtId="0" fontId="9" fillId="0" borderId="20" xfId="0" applyFont="1" applyFill="1" applyBorder="1" applyAlignment="1">
      <alignment horizontal="center" vertical="center" wrapText="1"/>
    </xf>
    <xf numFmtId="2" fontId="11" fillId="4" borderId="3" xfId="4" applyNumberFormat="1" applyFont="1" applyFill="1" applyBorder="1" applyAlignment="1">
      <alignment horizontal="center" vertical="center" wrapText="1" shrinkToFit="1"/>
    </xf>
    <xf numFmtId="0" fontId="62" fillId="0" borderId="19" xfId="0" applyFont="1" applyFill="1" applyBorder="1" applyAlignment="1">
      <alignment horizontal="justify" vertical="center"/>
    </xf>
    <xf numFmtId="0" fontId="69" fillId="29" borderId="20" xfId="0" applyFont="1" applyFill="1" applyBorder="1"/>
    <xf numFmtId="0" fontId="12" fillId="0" borderId="19" xfId="13" applyNumberFormat="1" applyFill="1" applyBorder="1" applyAlignment="1" applyProtection="1">
      <alignment horizontal="center" vertical="center"/>
      <protection locked="0"/>
    </xf>
    <xf numFmtId="0" fontId="8" fillId="0" borderId="19" xfId="0" applyFont="1" applyFill="1" applyBorder="1" applyAlignment="1">
      <alignment horizontal="center" vertical="center" wrapText="1"/>
    </xf>
    <xf numFmtId="49" fontId="76" fillId="0" borderId="19" xfId="13" applyNumberFormat="1" applyFont="1" applyFill="1" applyBorder="1" applyAlignment="1" applyProtection="1">
      <alignment horizontal="center" vertical="center"/>
    </xf>
    <xf numFmtId="0" fontId="12" fillId="0" borderId="19" xfId="13" applyFill="1" applyBorder="1" applyAlignment="1">
      <alignment horizontal="justify" vertical="center"/>
    </xf>
    <xf numFmtId="0" fontId="12" fillId="7" borderId="20" xfId="13" applyFill="1" applyBorder="1"/>
    <xf numFmtId="0" fontId="9" fillId="0" borderId="19" xfId="0" applyFont="1" applyFill="1" applyBorder="1" applyAlignment="1">
      <alignment horizontal="center" vertical="center" wrapText="1"/>
    </xf>
    <xf numFmtId="14" fontId="20" fillId="0" borderId="19" xfId="0" applyNumberFormat="1" applyFont="1" applyFill="1" applyBorder="1" applyAlignment="1">
      <alignment horizontal="center" vertical="center"/>
    </xf>
    <xf numFmtId="0" fontId="12" fillId="3" borderId="19" xfId="13" applyFill="1" applyBorder="1"/>
    <xf numFmtId="0" fontId="69" fillId="3" borderId="19" xfId="0" applyFont="1" applyFill="1" applyBorder="1"/>
    <xf numFmtId="4" fontId="20" fillId="0" borderId="19" xfId="0" applyNumberFormat="1" applyFont="1" applyFill="1" applyBorder="1" applyAlignment="1">
      <alignment horizontal="center" vertical="center"/>
    </xf>
    <xf numFmtId="0" fontId="9" fillId="7" borderId="19" xfId="0" applyFont="1" applyFill="1" applyBorder="1" applyAlignment="1">
      <alignment horizontal="center" vertical="center" wrapText="1"/>
    </xf>
    <xf numFmtId="0" fontId="12" fillId="23" borderId="19" xfId="13" applyFill="1" applyBorder="1"/>
    <xf numFmtId="0" fontId="58" fillId="23" borderId="19" xfId="0" applyFont="1" applyFill="1" applyBorder="1"/>
    <xf numFmtId="0" fontId="12" fillId="0" borderId="19" xfId="13" applyNumberFormat="1" applyFont="1" applyFill="1" applyBorder="1" applyAlignment="1" applyProtection="1">
      <alignment horizontal="center" vertical="center"/>
    </xf>
    <xf numFmtId="0" fontId="9" fillId="0" borderId="0" xfId="0" applyFont="1" applyFill="1" applyBorder="1" applyAlignment="1">
      <alignment horizontal="center" vertical="center" wrapText="1"/>
    </xf>
    <xf numFmtId="0" fontId="58" fillId="3" borderId="19" xfId="0" applyFont="1" applyFill="1" applyBorder="1" applyAlignment="1">
      <alignment vertical="center"/>
    </xf>
    <xf numFmtId="0" fontId="19" fillId="0" borderId="19" xfId="0" applyFont="1" applyFill="1" applyBorder="1" applyAlignment="1">
      <alignment horizontal="center" vertical="center"/>
    </xf>
    <xf numFmtId="0" fontId="12" fillId="3" borderId="19" xfId="13" applyFill="1" applyBorder="1" applyAlignment="1">
      <alignment vertical="center"/>
    </xf>
    <xf numFmtId="0" fontId="12" fillId="23" borderId="19" xfId="13" applyFill="1" applyBorder="1" applyAlignment="1">
      <alignment vertical="center"/>
    </xf>
    <xf numFmtId="0" fontId="58" fillId="23" borderId="19" xfId="0" applyFont="1" applyFill="1" applyBorder="1" applyAlignment="1">
      <alignment vertical="center"/>
    </xf>
    <xf numFmtId="0" fontId="58" fillId="25" borderId="19" xfId="0" applyFont="1" applyFill="1" applyBorder="1" applyAlignment="1">
      <alignment vertical="center"/>
    </xf>
    <xf numFmtId="0" fontId="58" fillId="3" borderId="19" xfId="0" applyFont="1" applyFill="1" applyBorder="1"/>
    <xf numFmtId="0" fontId="8" fillId="7" borderId="19" xfId="0" applyFont="1" applyFill="1" applyBorder="1" applyAlignment="1">
      <alignment horizontal="center" vertical="center"/>
    </xf>
    <xf numFmtId="0" fontId="12" fillId="7" borderId="19" xfId="13" applyNumberFormat="1" applyFont="1" applyFill="1" applyBorder="1" applyAlignment="1" applyProtection="1">
      <alignment horizontal="center" vertical="center"/>
    </xf>
    <xf numFmtId="0" fontId="12" fillId="7" borderId="19" xfId="13" applyFill="1" applyBorder="1" applyAlignment="1">
      <alignment horizontal="center" vertical="center"/>
    </xf>
    <xf numFmtId="0" fontId="50" fillId="7" borderId="20" xfId="0" applyFont="1" applyFill="1" applyBorder="1" applyAlignment="1">
      <alignment horizontal="center" vertical="center" wrapText="1"/>
    </xf>
    <xf numFmtId="0" fontId="24" fillId="7" borderId="19" xfId="0" applyFont="1" applyFill="1" applyBorder="1" applyAlignment="1">
      <alignment horizontal="center" vertical="center"/>
    </xf>
    <xf numFmtId="4" fontId="20" fillId="7" borderId="19" xfId="0" applyNumberFormat="1" applyFont="1" applyFill="1" applyBorder="1" applyAlignment="1">
      <alignment horizontal="center" vertical="center"/>
    </xf>
    <xf numFmtId="4" fontId="5" fillId="7" borderId="19" xfId="11" applyNumberFormat="1" applyFont="1" applyFill="1" applyBorder="1" applyAlignment="1">
      <alignment horizontal="right" vertical="center" wrapText="1"/>
    </xf>
    <xf numFmtId="4" fontId="24" fillId="7" borderId="19" xfId="0" applyNumberFormat="1" applyFont="1" applyFill="1" applyBorder="1" applyAlignment="1">
      <alignment horizontal="center" vertical="center"/>
    </xf>
    <xf numFmtId="4" fontId="57" fillId="7" borderId="19" xfId="11" applyNumberFormat="1" applyFont="1" applyFill="1" applyBorder="1" applyAlignment="1">
      <alignment horizontal="center" vertical="center" wrapText="1"/>
    </xf>
    <xf numFmtId="0" fontId="62" fillId="7" borderId="19" xfId="11" applyFont="1" applyFill="1" applyBorder="1" applyAlignment="1">
      <alignment horizontal="left" vertical="center" wrapText="1"/>
    </xf>
    <xf numFmtId="0" fontId="58" fillId="2" borderId="19" xfId="0" applyFont="1" applyFill="1" applyBorder="1"/>
    <xf numFmtId="4" fontId="11" fillId="4" borderId="19" xfId="0" applyNumberFormat="1" applyFont="1" applyFill="1" applyBorder="1" applyAlignment="1">
      <alignment horizontal="center" vertical="center"/>
    </xf>
    <xf numFmtId="0" fontId="58" fillId="2" borderId="19" xfId="0" applyFont="1" applyFill="1" applyBorder="1" applyAlignment="1">
      <alignment vertical="center"/>
    </xf>
    <xf numFmtId="0" fontId="12" fillId="2" borderId="19" xfId="13" applyFill="1" applyBorder="1" applyAlignment="1">
      <alignment vertical="top"/>
    </xf>
    <xf numFmtId="0" fontId="58" fillId="2" borderId="19" xfId="0" applyFont="1" applyFill="1" applyBorder="1" applyAlignment="1">
      <alignment vertical="top"/>
    </xf>
    <xf numFmtId="49" fontId="20" fillId="0" borderId="19" xfId="0" applyNumberFormat="1" applyFont="1" applyFill="1" applyBorder="1" applyAlignment="1">
      <alignment horizontal="center" vertical="center"/>
    </xf>
    <xf numFmtId="0" fontId="18" fillId="0" borderId="19" xfId="0" applyFont="1" applyFill="1" applyBorder="1" applyAlignment="1">
      <alignment horizontal="center" vertical="center" wrapText="1"/>
    </xf>
    <xf numFmtId="0" fontId="59" fillId="0" borderId="19" xfId="4" applyFont="1" applyFill="1" applyBorder="1" applyAlignment="1">
      <alignment vertical="center" wrapText="1" shrinkToFit="1"/>
    </xf>
    <xf numFmtId="49" fontId="20" fillId="7" borderId="19" xfId="0" applyNumberFormat="1" applyFont="1" applyFill="1" applyBorder="1" applyAlignment="1">
      <alignment horizontal="center" vertical="center"/>
    </xf>
    <xf numFmtId="0" fontId="12" fillId="7" borderId="19" xfId="13" applyNumberFormat="1" applyFill="1" applyBorder="1" applyAlignment="1" applyProtection="1">
      <alignment horizontal="center" vertical="center"/>
    </xf>
    <xf numFmtId="0" fontId="9" fillId="7" borderId="20"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18" fillId="7" borderId="19" xfId="0" applyFont="1" applyFill="1" applyBorder="1" applyAlignment="1">
      <alignment horizontal="center" vertical="center" wrapText="1"/>
    </xf>
    <xf numFmtId="4" fontId="20" fillId="7" borderId="40" xfId="4" applyNumberFormat="1" applyFont="1" applyFill="1" applyBorder="1" applyAlignment="1">
      <alignment horizontal="center" vertical="center" wrapText="1" shrinkToFit="1"/>
    </xf>
    <xf numFmtId="0" fontId="59" fillId="7" borderId="19" xfId="4" applyFont="1" applyFill="1" applyBorder="1" applyAlignment="1">
      <alignment vertical="center" wrapText="1" shrinkToFit="1"/>
    </xf>
    <xf numFmtId="0" fontId="80" fillId="0" borderId="19" xfId="13" applyNumberFormat="1" applyFont="1" applyFill="1" applyBorder="1" applyAlignment="1" applyProtection="1">
      <alignment horizontal="center" vertical="center" wrapText="1"/>
    </xf>
    <xf numFmtId="14" fontId="18" fillId="0" borderId="19" xfId="0" applyNumberFormat="1" applyFont="1" applyFill="1" applyBorder="1" applyAlignment="1">
      <alignment horizontal="center" vertical="center" wrapText="1"/>
    </xf>
    <xf numFmtId="0" fontId="73" fillId="7" borderId="19" xfId="13" applyFont="1" applyFill="1" applyBorder="1" applyAlignment="1">
      <alignment horizontal="center" vertical="center"/>
    </xf>
    <xf numFmtId="4" fontId="18" fillId="7" borderId="19" xfId="0" applyNumberFormat="1" applyFont="1" applyFill="1" applyBorder="1" applyAlignment="1">
      <alignment horizontal="center" vertical="center"/>
    </xf>
    <xf numFmtId="4" fontId="12" fillId="7" borderId="19" xfId="13" applyNumberFormat="1" applyFill="1" applyBorder="1" applyAlignment="1" applyProtection="1">
      <alignment horizontal="center" vertical="center"/>
    </xf>
    <xf numFmtId="4" fontId="12" fillId="0" borderId="19" xfId="13" applyNumberFormat="1" applyFill="1" applyBorder="1" applyAlignment="1" applyProtection="1">
      <alignment horizontal="center" vertical="center"/>
    </xf>
    <xf numFmtId="4" fontId="18" fillId="0" borderId="19" xfId="0" applyNumberFormat="1" applyFont="1" applyFill="1" applyBorder="1" applyAlignment="1">
      <alignment horizontal="center" vertical="center"/>
    </xf>
    <xf numFmtId="0" fontId="58" fillId="25" borderId="19" xfId="0" applyFont="1" applyFill="1" applyBorder="1"/>
    <xf numFmtId="0" fontId="62" fillId="0" borderId="19" xfId="11" applyFont="1" applyFill="1" applyBorder="1" applyAlignment="1">
      <alignment wrapText="1"/>
    </xf>
    <xf numFmtId="0" fontId="72" fillId="7" borderId="19" xfId="13" applyFont="1" applyFill="1" applyBorder="1" applyAlignment="1">
      <alignment horizontal="center" vertical="center"/>
    </xf>
    <xf numFmtId="4" fontId="11" fillId="7" borderId="19" xfId="0" applyNumberFormat="1" applyFont="1" applyFill="1" applyBorder="1" applyAlignment="1">
      <alignment horizontal="center" vertical="center"/>
    </xf>
    <xf numFmtId="4" fontId="22" fillId="7" borderId="19" xfId="13" applyNumberFormat="1" applyFont="1" applyFill="1" applyBorder="1" applyAlignment="1" applyProtection="1">
      <alignment horizontal="center" vertical="center"/>
    </xf>
    <xf numFmtId="49" fontId="25" fillId="4" borderId="3" xfId="4" applyNumberFormat="1" applyFont="1" applyFill="1" applyBorder="1" applyAlignment="1">
      <alignment horizontal="center" vertical="center" wrapText="1" shrinkToFit="1"/>
    </xf>
    <xf numFmtId="0" fontId="12" fillId="4" borderId="3" xfId="13" applyFill="1" applyBorder="1" applyAlignment="1">
      <alignment horizontal="center" vertical="center" wrapText="1" shrinkToFit="1"/>
    </xf>
    <xf numFmtId="0" fontId="12" fillId="4" borderId="3" xfId="13" applyFill="1" applyBorder="1" applyAlignment="1">
      <alignment horizontal="center" vertical="center" wrapText="1"/>
    </xf>
    <xf numFmtId="0" fontId="18" fillId="4" borderId="3" xfId="0" applyFont="1" applyFill="1" applyBorder="1" applyAlignment="1">
      <alignment horizontal="center" vertical="center" wrapText="1"/>
    </xf>
    <xf numFmtId="0" fontId="58" fillId="0" borderId="19" xfId="0" applyFont="1" applyFill="1" applyBorder="1" applyAlignment="1">
      <alignment vertical="center"/>
    </xf>
    <xf numFmtId="0" fontId="58" fillId="2" borderId="19" xfId="0" applyFont="1" applyFill="1" applyBorder="1" applyAlignment="1">
      <alignment horizontal="center" vertical="center"/>
    </xf>
    <xf numFmtId="49" fontId="81" fillId="4" borderId="3" xfId="0" applyNumberFormat="1" applyFont="1" applyFill="1" applyBorder="1" applyAlignment="1">
      <alignment horizontal="center" vertical="center"/>
    </xf>
    <xf numFmtId="49" fontId="81" fillId="0" borderId="19" xfId="0" applyNumberFormat="1" applyFont="1" applyFill="1" applyBorder="1" applyAlignment="1">
      <alignment horizontal="center" vertical="center"/>
    </xf>
    <xf numFmtId="4" fontId="11" fillId="0" borderId="42" xfId="0" applyNumberFormat="1" applyFont="1" applyFill="1" applyBorder="1" applyAlignment="1">
      <alignment horizontal="center" vertical="center"/>
    </xf>
    <xf numFmtId="0" fontId="58" fillId="23" borderId="19" xfId="0" applyFont="1" applyFill="1" applyBorder="1" applyAlignment="1">
      <alignment horizontal="center" vertical="center"/>
    </xf>
    <xf numFmtId="0" fontId="12" fillId="23" borderId="19" xfId="13" applyFill="1" applyBorder="1" applyAlignment="1">
      <alignment horizontal="center" vertical="center"/>
    </xf>
    <xf numFmtId="49" fontId="81" fillId="4" borderId="5" xfId="0" applyNumberFormat="1" applyFont="1" applyFill="1" applyBorder="1" applyAlignment="1">
      <alignment horizontal="center" vertical="center"/>
    </xf>
    <xf numFmtId="0" fontId="21" fillId="4" borderId="19" xfId="0" applyFont="1" applyFill="1" applyBorder="1" applyAlignment="1">
      <alignment horizontal="center" vertical="center"/>
    </xf>
    <xf numFmtId="0" fontId="8" fillId="4" borderId="19" xfId="0" applyFont="1" applyFill="1" applyBorder="1" applyAlignment="1">
      <alignment horizontal="center" vertical="center" wrapText="1"/>
    </xf>
    <xf numFmtId="0" fontId="18" fillId="4" borderId="19" xfId="0" applyFont="1" applyFill="1" applyBorder="1" applyAlignment="1">
      <alignment horizontal="center" vertical="center" wrapText="1"/>
    </xf>
    <xf numFmtId="0" fontId="59" fillId="4" borderId="19" xfId="4" applyFont="1" applyFill="1" applyBorder="1" applyAlignment="1">
      <alignment vertical="center" wrapText="1" shrinkToFit="1"/>
    </xf>
    <xf numFmtId="0" fontId="58" fillId="5" borderId="19" xfId="0" applyFont="1" applyFill="1" applyBorder="1"/>
    <xf numFmtId="49" fontId="81" fillId="4" borderId="19" xfId="0" applyNumberFormat="1" applyFont="1" applyFill="1" applyBorder="1" applyAlignment="1">
      <alignment horizontal="center" vertical="center"/>
    </xf>
    <xf numFmtId="0" fontId="23" fillId="4" borderId="19" xfId="4" applyFont="1" applyFill="1" applyBorder="1" applyAlignment="1">
      <alignment horizontal="center" vertical="center" wrapText="1" shrinkToFit="1"/>
    </xf>
    <xf numFmtId="4" fontId="18" fillId="4" borderId="19" xfId="0" applyNumberFormat="1" applyFont="1" applyFill="1" applyBorder="1" applyAlignment="1">
      <alignment horizontal="center" vertical="center"/>
    </xf>
    <xf numFmtId="0" fontId="8" fillId="18" borderId="19" xfId="0" applyFont="1" applyFill="1" applyBorder="1" applyAlignment="1">
      <alignment horizontal="center" vertical="center" wrapText="1"/>
    </xf>
    <xf numFmtId="0" fontId="12" fillId="18" borderId="19" xfId="13" applyNumberFormat="1" applyFont="1" applyFill="1" applyBorder="1" applyAlignment="1" applyProtection="1">
      <alignment horizontal="center" vertical="center"/>
    </xf>
    <xf numFmtId="0" fontId="12" fillId="1" borderId="19" xfId="13" applyFill="1" applyBorder="1" applyAlignment="1">
      <alignment horizontal="center" vertical="center" wrapText="1" shrinkToFit="1"/>
    </xf>
    <xf numFmtId="0" fontId="80" fillId="18" borderId="19" xfId="13" applyNumberFormat="1" applyFont="1" applyFill="1" applyBorder="1" applyAlignment="1" applyProtection="1">
      <alignment horizontal="center" vertical="center" wrapText="1"/>
    </xf>
    <xf numFmtId="0" fontId="18" fillId="18" borderId="19" xfId="0" applyFont="1" applyFill="1" applyBorder="1" applyAlignment="1">
      <alignment horizontal="center" vertical="center" wrapText="1"/>
    </xf>
    <xf numFmtId="4" fontId="13" fillId="18" borderId="19" xfId="0" applyNumberFormat="1" applyFont="1" applyFill="1" applyBorder="1" applyAlignment="1">
      <alignment horizontal="center" vertical="center"/>
    </xf>
    <xf numFmtId="0" fontId="63" fillId="18" borderId="19" xfId="4" applyFont="1" applyFill="1" applyBorder="1" applyAlignment="1">
      <alignment vertical="center" wrapText="1" shrinkToFit="1"/>
    </xf>
    <xf numFmtId="0" fontId="12" fillId="2" borderId="19" xfId="13" applyFill="1" applyBorder="1"/>
    <xf numFmtId="0" fontId="58" fillId="0" borderId="19" xfId="0" applyFont="1" applyFill="1" applyBorder="1"/>
    <xf numFmtId="0" fontId="83" fillId="1" borderId="19" xfId="4" applyFont="1" applyFill="1" applyBorder="1" applyAlignment="1">
      <alignment horizontal="center" vertical="center" wrapText="1" shrinkToFit="1"/>
    </xf>
    <xf numFmtId="4" fontId="13" fillId="1" borderId="19" xfId="4" applyNumberFormat="1" applyFont="1" applyFill="1" applyBorder="1" applyAlignment="1">
      <alignment horizontal="center" vertical="center" wrapText="1" shrinkToFit="1"/>
    </xf>
    <xf numFmtId="0" fontId="63" fillId="1" borderId="19" xfId="4" applyFont="1" applyFill="1" applyBorder="1" applyAlignment="1">
      <alignment vertical="center" wrapText="1" shrinkToFit="1"/>
    </xf>
    <xf numFmtId="0" fontId="5" fillId="3" borderId="19" xfId="11" applyFont="1" applyFill="1" applyBorder="1" applyAlignment="1">
      <alignment horizontal="right" wrapText="1"/>
    </xf>
    <xf numFmtId="0" fontId="5" fillId="3" borderId="44" xfId="11" applyFont="1" applyFill="1" applyBorder="1" applyAlignment="1">
      <alignment horizontal="right" wrapText="1"/>
    </xf>
    <xf numFmtId="0" fontId="12" fillId="4" borderId="3" xfId="13" applyNumberFormat="1" applyFont="1" applyFill="1" applyBorder="1" applyAlignment="1" applyProtection="1">
      <alignment horizontal="center" vertical="center"/>
    </xf>
    <xf numFmtId="0" fontId="12" fillId="4" borderId="0" xfId="13" applyNumberFormat="1" applyFill="1" applyBorder="1" applyAlignment="1" applyProtection="1">
      <alignment horizontal="center" vertical="center"/>
    </xf>
    <xf numFmtId="0" fontId="12" fillId="4" borderId="19" xfId="13" applyNumberFormat="1" applyFill="1" applyBorder="1" applyAlignment="1" applyProtection="1">
      <alignment horizontal="center" vertical="center"/>
    </xf>
    <xf numFmtId="0" fontId="58" fillId="0" borderId="42" xfId="0" applyFont="1" applyFill="1" applyBorder="1"/>
    <xf numFmtId="0" fontId="12" fillId="2" borderId="19" xfId="13" applyFill="1" applyBorder="1" applyAlignment="1">
      <alignment horizontal="right" wrapText="1"/>
    </xf>
    <xf numFmtId="0" fontId="5" fillId="2" borderId="19" xfId="11" applyFont="1" applyFill="1" applyBorder="1" applyAlignment="1">
      <alignment horizontal="right" wrapText="1"/>
    </xf>
    <xf numFmtId="0" fontId="5" fillId="2" borderId="44" xfId="11" applyFont="1" applyFill="1" applyBorder="1" applyAlignment="1">
      <alignment horizontal="right" wrapText="1"/>
    </xf>
    <xf numFmtId="0" fontId="86" fillId="4" borderId="3" xfId="0" applyFont="1" applyFill="1" applyBorder="1" applyAlignment="1">
      <alignment horizontal="center" vertical="center" wrapText="1"/>
    </xf>
    <xf numFmtId="4" fontId="13" fillId="4" borderId="19" xfId="0" applyNumberFormat="1" applyFont="1" applyFill="1" applyBorder="1" applyAlignment="1">
      <alignment horizontal="center" vertical="center"/>
    </xf>
    <xf numFmtId="0" fontId="8" fillId="0" borderId="0" xfId="0" applyFont="1" applyFill="1" applyBorder="1" applyAlignment="1">
      <alignment horizontal="center" vertical="center" wrapText="1"/>
    </xf>
    <xf numFmtId="0" fontId="59" fillId="0" borderId="19" xfId="11" applyFont="1" applyFill="1" applyBorder="1" applyAlignment="1">
      <alignment wrapText="1"/>
    </xf>
    <xf numFmtId="0" fontId="5" fillId="0" borderId="19" xfId="11" applyFont="1" applyFill="1" applyBorder="1" applyAlignment="1">
      <alignment horizontal="center" vertical="center" wrapText="1"/>
    </xf>
    <xf numFmtId="0" fontId="5" fillId="0" borderId="19" xfId="11" applyFont="1" applyFill="1" applyBorder="1" applyAlignment="1">
      <alignment horizontal="right" vertical="center" wrapText="1"/>
    </xf>
    <xf numFmtId="0" fontId="5" fillId="7" borderId="19" xfId="11" applyFont="1" applyFill="1" applyBorder="1" applyAlignment="1">
      <alignment horizontal="center" vertical="center" wrapText="1"/>
    </xf>
    <xf numFmtId="0" fontId="5" fillId="7" borderId="19" xfId="11" applyFont="1" applyFill="1" applyBorder="1" applyAlignment="1">
      <alignment horizontal="right" vertical="center" wrapText="1"/>
    </xf>
    <xf numFmtId="4" fontId="13" fillId="7" borderId="19" xfId="0" applyNumberFormat="1" applyFont="1" applyFill="1" applyBorder="1" applyAlignment="1">
      <alignment horizontal="center" vertical="center"/>
    </xf>
    <xf numFmtId="0" fontId="59" fillId="7" borderId="19" xfId="11" applyFont="1" applyFill="1" applyBorder="1" applyAlignment="1">
      <alignment wrapText="1"/>
    </xf>
    <xf numFmtId="0" fontId="16" fillId="17" borderId="19" xfId="0" applyFont="1" applyFill="1" applyBorder="1" applyProtection="1">
      <protection locked="0"/>
    </xf>
    <xf numFmtId="0" fontId="16" fillId="17" borderId="19" xfId="0" applyFont="1" applyFill="1" applyBorder="1" applyAlignment="1" applyProtection="1">
      <alignment horizontal="justify" wrapText="1"/>
      <protection locked="0"/>
    </xf>
    <xf numFmtId="4" fontId="17" fillId="17" borderId="19" xfId="0" applyNumberFormat="1" applyFont="1" applyFill="1" applyBorder="1" applyProtection="1">
      <protection locked="0"/>
    </xf>
    <xf numFmtId="4" fontId="17" fillId="17" borderId="19" xfId="0" applyNumberFormat="1" applyFont="1" applyFill="1" applyBorder="1" applyAlignment="1" applyProtection="1">
      <alignment horizontal="center"/>
      <protection locked="0"/>
    </xf>
    <xf numFmtId="0" fontId="17" fillId="17" borderId="19" xfId="0" applyFont="1" applyFill="1" applyBorder="1" applyAlignment="1" applyProtection="1">
      <alignment horizontal="justify" wrapText="1"/>
      <protection locked="0"/>
    </xf>
    <xf numFmtId="0" fontId="49" fillId="16" borderId="19" xfId="0" applyFont="1" applyFill="1" applyBorder="1" applyAlignment="1" applyProtection="1">
      <alignment horizontal="center" vertical="center" wrapText="1"/>
      <protection locked="0"/>
    </xf>
    <xf numFmtId="0" fontId="49" fillId="16" borderId="19" xfId="0" applyFont="1" applyFill="1" applyBorder="1" applyAlignment="1" applyProtection="1">
      <alignment horizontal="center" vertical="center" wrapText="1" shrinkToFit="1"/>
      <protection locked="0"/>
    </xf>
    <xf numFmtId="0" fontId="48" fillId="16" borderId="19" xfId="0" applyFont="1" applyFill="1" applyBorder="1" applyAlignment="1" applyProtection="1">
      <alignment horizontal="center" vertical="center" wrapText="1"/>
      <protection locked="0"/>
    </xf>
    <xf numFmtId="0" fontId="49" fillId="16" borderId="19" xfId="0" applyFont="1" applyFill="1" applyBorder="1" applyAlignment="1" applyProtection="1">
      <alignment horizontal="center" vertical="center" textRotation="90" wrapText="1"/>
      <protection locked="0"/>
    </xf>
    <xf numFmtId="4" fontId="87" fillId="0" borderId="0" xfId="0" applyNumberFormat="1" applyFont="1" applyFill="1" applyAlignment="1">
      <alignment horizontal="center" vertical="center" wrapText="1"/>
    </xf>
    <xf numFmtId="0" fontId="5" fillId="0" borderId="19" xfId="11" applyFont="1" applyFill="1" applyBorder="1" applyAlignment="1">
      <alignment horizontal="left" vertical="center" wrapText="1"/>
    </xf>
    <xf numFmtId="0" fontId="13" fillId="0" borderId="0" xfId="0" applyFont="1" applyFill="1" applyAlignment="1">
      <alignment horizontal="center" wrapText="1"/>
    </xf>
    <xf numFmtId="4" fontId="11" fillId="10" borderId="46" xfId="0" applyNumberFormat="1" applyFont="1" applyFill="1" applyBorder="1"/>
    <xf numFmtId="0" fontId="11" fillId="10" borderId="46" xfId="0" applyFont="1" applyFill="1" applyBorder="1"/>
    <xf numFmtId="4" fontId="88" fillId="9" borderId="46" xfId="0" applyNumberFormat="1" applyFont="1" applyFill="1" applyBorder="1"/>
    <xf numFmtId="4" fontId="11" fillId="9" borderId="46" xfId="0" applyNumberFormat="1" applyFont="1" applyFill="1" applyBorder="1"/>
    <xf numFmtId="0" fontId="8" fillId="9" borderId="46" xfId="0" applyFont="1" applyFill="1" applyBorder="1"/>
    <xf numFmtId="4" fontId="12" fillId="4" borderId="3" xfId="13" applyNumberFormat="1" applyFill="1" applyBorder="1" applyAlignment="1">
      <alignment horizontal="left" wrapText="1"/>
    </xf>
    <xf numFmtId="0" fontId="69" fillId="24" borderId="46" xfId="0" applyFont="1" applyFill="1" applyBorder="1"/>
    <xf numFmtId="167" fontId="12" fillId="8" borderId="1" xfId="13" applyNumberFormat="1" applyFill="1" applyBorder="1" applyAlignment="1">
      <alignment horizontal="center"/>
    </xf>
    <xf numFmtId="165" fontId="0" fillId="8" borderId="19" xfId="0" applyNumberFormat="1" applyFill="1" applyBorder="1" applyAlignment="1">
      <alignment horizontal="center"/>
    </xf>
    <xf numFmtId="0" fontId="50" fillId="0" borderId="0" xfId="0" applyFont="1" applyFill="1" applyBorder="1" applyAlignment="1">
      <alignment horizontal="center" vertical="center" wrapText="1"/>
    </xf>
    <xf numFmtId="165" fontId="90" fillId="6" borderId="1" xfId="0" applyNumberFormat="1" applyFont="1" applyFill="1" applyBorder="1" applyAlignment="1">
      <alignment horizontal="left" wrapText="1"/>
    </xf>
    <xf numFmtId="0" fontId="12" fillId="3" borderId="19" xfId="13" applyFill="1" applyBorder="1" applyAlignment="1">
      <alignment horizontal="right" wrapText="1"/>
    </xf>
    <xf numFmtId="0" fontId="12" fillId="2" borderId="3" xfId="13" applyFill="1" applyBorder="1" applyAlignment="1">
      <alignment horizontal="right" wrapText="1"/>
    </xf>
    <xf numFmtId="0" fontId="12" fillId="2" borderId="3" xfId="13" applyFill="1" applyBorder="1"/>
    <xf numFmtId="0" fontId="12" fillId="2" borderId="3" xfId="13" applyFill="1" applyBorder="1" applyAlignment="1">
      <alignment horizontal="center" vertical="center"/>
    </xf>
    <xf numFmtId="0" fontId="12" fillId="25" borderId="19" xfId="13" applyFill="1" applyBorder="1" applyAlignment="1">
      <alignment horizontal="left" indent="2"/>
    </xf>
    <xf numFmtId="0" fontId="12" fillId="2" borderId="19" xfId="13" applyFill="1" applyBorder="1" applyAlignment="1">
      <alignment vertical="center"/>
    </xf>
    <xf numFmtId="0" fontId="69" fillId="29" borderId="46" xfId="0" applyFont="1" applyFill="1" applyBorder="1"/>
    <xf numFmtId="0" fontId="62" fillId="0" borderId="3" xfId="0" applyFont="1" applyFill="1" applyBorder="1" applyAlignment="1">
      <alignment horizontal="justify" vertical="center"/>
    </xf>
    <xf numFmtId="4" fontId="57" fillId="0" borderId="3" xfId="11" applyNumberFormat="1" applyFont="1" applyFill="1" applyBorder="1" applyAlignment="1">
      <alignment horizontal="center" vertical="center" wrapText="1"/>
    </xf>
    <xf numFmtId="0" fontId="12" fillId="29" borderId="20" xfId="13" applyFill="1" applyBorder="1"/>
    <xf numFmtId="165" fontId="91" fillId="6" borderId="1" xfId="0" applyNumberFormat="1" applyFont="1" applyFill="1" applyBorder="1" applyAlignment="1">
      <alignment horizontal="left" wrapText="1"/>
    </xf>
    <xf numFmtId="4" fontId="0" fillId="33" borderId="1" xfId="0" applyNumberFormat="1" applyFill="1" applyBorder="1"/>
    <xf numFmtId="167" fontId="0" fillId="8" borderId="1" xfId="0" applyNumberFormat="1" applyFill="1" applyBorder="1" applyAlignment="1">
      <alignment horizontal="center"/>
    </xf>
    <xf numFmtId="167" fontId="0" fillId="8" borderId="19" xfId="0" applyNumberFormat="1" applyFill="1" applyBorder="1" applyAlignment="1">
      <alignment horizontal="center"/>
    </xf>
    <xf numFmtId="4" fontId="10" fillId="4" borderId="3" xfId="4" applyNumberFormat="1" applyFont="1" applyFill="1" applyBorder="1" applyAlignment="1">
      <alignment horizontal="center" vertical="center" wrapText="1" shrinkToFit="1"/>
    </xf>
    <xf numFmtId="165" fontId="90" fillId="8" borderId="1" xfId="0" applyNumberFormat="1" applyFont="1" applyFill="1" applyBorder="1" applyAlignment="1">
      <alignment horizontal="left" wrapText="1"/>
    </xf>
    <xf numFmtId="0" fontId="92" fillId="4" borderId="3" xfId="13" applyNumberFormat="1" applyFont="1" applyFill="1" applyBorder="1" applyAlignment="1" applyProtection="1">
      <alignment vertical="center" wrapText="1" shrinkToFit="1"/>
    </xf>
    <xf numFmtId="0" fontId="12" fillId="4" borderId="50" xfId="13" applyNumberFormat="1" applyFont="1" applyFill="1" applyBorder="1" applyAlignment="1" applyProtection="1">
      <alignment horizontal="center" vertical="center" wrapText="1"/>
    </xf>
    <xf numFmtId="0" fontId="12" fillId="4" borderId="5" xfId="13" applyNumberFormat="1" applyFont="1" applyFill="1" applyBorder="1" applyAlignment="1" applyProtection="1">
      <alignment horizontal="center" vertical="center" wrapText="1"/>
    </xf>
    <xf numFmtId="0" fontId="8" fillId="4" borderId="50" xfId="0" applyFont="1" applyFill="1" applyBorder="1" applyAlignment="1">
      <alignment horizontal="center" vertical="center" wrapText="1"/>
    </xf>
    <xf numFmtId="0" fontId="12" fillId="4" borderId="50" xfId="13" applyNumberFormat="1" applyFont="1" applyFill="1" applyBorder="1" applyAlignment="1" applyProtection="1">
      <alignment horizontal="center" vertical="center"/>
    </xf>
    <xf numFmtId="0" fontId="12" fillId="4" borderId="19" xfId="13" applyNumberFormat="1" applyFont="1" applyFill="1" applyBorder="1" applyAlignment="1" applyProtection="1">
      <alignment horizontal="center" vertical="center"/>
    </xf>
    <xf numFmtId="165" fontId="32" fillId="8" borderId="19" xfId="0" applyNumberFormat="1" applyFont="1" applyFill="1" applyBorder="1" applyAlignment="1">
      <alignment horizontal="left" wrapText="1"/>
    </xf>
    <xf numFmtId="0" fontId="12" fillId="34" borderId="19" xfId="13" applyFill="1" applyBorder="1" applyAlignment="1">
      <alignment vertical="center" wrapText="1" shrinkToFit="1"/>
    </xf>
    <xf numFmtId="4" fontId="13" fillId="34" borderId="19" xfId="0" applyNumberFormat="1" applyFont="1" applyFill="1" applyBorder="1" applyAlignment="1">
      <alignment horizontal="center" vertical="center"/>
    </xf>
    <xf numFmtId="4" fontId="13" fillId="34" borderId="40" xfId="4" applyNumberFormat="1" applyFont="1" applyFill="1" applyBorder="1" applyAlignment="1">
      <alignment horizontal="center" vertical="center" wrapText="1" shrinkToFit="1"/>
    </xf>
    <xf numFmtId="0" fontId="18" fillId="34" borderId="19" xfId="0" applyFont="1" applyFill="1" applyBorder="1" applyAlignment="1">
      <alignment horizontal="center" vertical="center" wrapText="1"/>
    </xf>
    <xf numFmtId="0" fontId="8" fillId="34" borderId="19" xfId="0" applyFont="1" applyFill="1" applyBorder="1" applyAlignment="1">
      <alignment horizontal="center" vertical="center" wrapText="1"/>
    </xf>
    <xf numFmtId="0" fontId="12" fillId="34" borderId="19" xfId="13" applyFill="1" applyBorder="1" applyAlignment="1">
      <alignment horizontal="center" vertical="center"/>
    </xf>
    <xf numFmtId="0" fontId="12" fillId="34" borderId="19" xfId="13" applyNumberFormat="1" applyFill="1" applyBorder="1" applyAlignment="1" applyProtection="1">
      <alignment horizontal="center" vertical="center"/>
    </xf>
    <xf numFmtId="0" fontId="12" fillId="34" borderId="19" xfId="13" applyNumberFormat="1" applyFont="1" applyFill="1" applyBorder="1" applyAlignment="1" applyProtection="1">
      <alignment horizontal="center" vertical="center"/>
    </xf>
    <xf numFmtId="1" fontId="68" fillId="34" borderId="19" xfId="13" applyNumberFormat="1" applyFont="1" applyFill="1" applyBorder="1" applyAlignment="1" applyProtection="1">
      <alignment horizontal="center" vertical="center"/>
    </xf>
    <xf numFmtId="49" fontId="20" fillId="34" borderId="19" xfId="0" applyNumberFormat="1" applyFont="1" applyFill="1" applyBorder="1" applyAlignment="1">
      <alignment horizontal="center" vertical="center"/>
    </xf>
    <xf numFmtId="4" fontId="93" fillId="4" borderId="3" xfId="0" applyNumberFormat="1" applyFont="1" applyFill="1" applyBorder="1" applyAlignment="1">
      <alignment horizontal="center" vertical="center"/>
    </xf>
    <xf numFmtId="0" fontId="0" fillId="35" borderId="0" xfId="0" applyFill="1"/>
    <xf numFmtId="4" fontId="12" fillId="0" borderId="0" xfId="13" applyNumberFormat="1" applyFill="1" applyBorder="1"/>
    <xf numFmtId="0" fontId="8" fillId="27" borderId="0" xfId="0" applyFont="1" applyFill="1" applyAlignment="1">
      <alignment horizontal="left"/>
    </xf>
    <xf numFmtId="0" fontId="8" fillId="30" borderId="0" xfId="0" applyFont="1" applyFill="1" applyAlignment="1">
      <alignment horizontal="left"/>
    </xf>
    <xf numFmtId="0" fontId="8" fillId="24" borderId="0" xfId="0" applyFont="1" applyFill="1" applyAlignment="1">
      <alignment horizontal="left"/>
    </xf>
    <xf numFmtId="165" fontId="91" fillId="8" borderId="1" xfId="0" applyNumberFormat="1" applyFont="1" applyFill="1" applyBorder="1" applyAlignment="1">
      <alignment horizontal="left" wrapText="1"/>
    </xf>
    <xf numFmtId="165" fontId="12" fillId="8" borderId="1" xfId="13" applyNumberFormat="1" applyFill="1" applyBorder="1" applyAlignment="1">
      <alignment horizontal="left" wrapText="1"/>
    </xf>
    <xf numFmtId="165" fontId="32" fillId="8" borderId="0" xfId="0" applyNumberFormat="1" applyFont="1" applyFill="1" applyBorder="1" applyAlignment="1">
      <alignment horizontal="left" wrapText="1"/>
    </xf>
    <xf numFmtId="4" fontId="12" fillId="8" borderId="0" xfId="13" applyNumberFormat="1" applyFill="1" applyBorder="1" applyAlignment="1" applyProtection="1">
      <alignment horizontal="center"/>
    </xf>
    <xf numFmtId="2" fontId="0" fillId="8" borderId="0" xfId="0" applyNumberFormat="1" applyFill="1" applyBorder="1" applyAlignment="1">
      <alignment horizontal="center"/>
    </xf>
    <xf numFmtId="2" fontId="12" fillId="8" borderId="0" xfId="13" applyNumberFormat="1" applyFill="1" applyBorder="1" applyAlignment="1" applyProtection="1">
      <alignment horizontal="center"/>
    </xf>
    <xf numFmtId="4" fontId="30" fillId="8" borderId="0" xfId="0" applyNumberFormat="1" applyFont="1" applyFill="1" applyBorder="1" applyAlignment="1">
      <alignment horizontal="center"/>
    </xf>
    <xf numFmtId="167" fontId="12" fillId="8" borderId="19" xfId="13" applyNumberFormat="1" applyFill="1" applyBorder="1" applyAlignment="1">
      <alignment horizontal="center"/>
    </xf>
    <xf numFmtId="4" fontId="95" fillId="0" borderId="0" xfId="0" applyNumberFormat="1" applyFont="1" applyFill="1"/>
    <xf numFmtId="49" fontId="12" fillId="0" borderId="20" xfId="13" applyNumberFormat="1" applyFill="1" applyBorder="1" applyAlignment="1">
      <alignment horizontal="center" vertical="center"/>
    </xf>
    <xf numFmtId="0" fontId="58" fillId="36" borderId="19" xfId="0" applyFont="1" applyFill="1" applyBorder="1"/>
    <xf numFmtId="4" fontId="11" fillId="35" borderId="19" xfId="0" applyNumberFormat="1" applyFont="1" applyFill="1" applyBorder="1" applyAlignment="1">
      <alignment horizontal="center" vertical="center"/>
    </xf>
    <xf numFmtId="0" fontId="8" fillId="35" borderId="19" xfId="0" applyFont="1" applyFill="1" applyBorder="1" applyAlignment="1">
      <alignment horizontal="center" vertical="center" wrapText="1"/>
    </xf>
    <xf numFmtId="0" fontId="21" fillId="35" borderId="19" xfId="0" applyFont="1" applyFill="1" applyBorder="1" applyAlignment="1">
      <alignment horizontal="center" vertical="center"/>
    </xf>
    <xf numFmtId="0" fontId="9" fillId="35" borderId="19" xfId="0" applyFont="1" applyFill="1" applyBorder="1" applyAlignment="1">
      <alignment horizontal="center" vertical="center"/>
    </xf>
    <xf numFmtId="49" fontId="76" fillId="35" borderId="19" xfId="13" applyNumberFormat="1" applyFont="1" applyFill="1" applyBorder="1" applyAlignment="1" applyProtection="1">
      <alignment horizontal="center" vertical="center"/>
    </xf>
    <xf numFmtId="0" fontId="12" fillId="0" borderId="0" xfId="13" applyNumberFormat="1" applyFont="1" applyFill="1" applyBorder="1" applyAlignment="1" applyProtection="1">
      <alignment horizontal="center" vertical="center"/>
    </xf>
    <xf numFmtId="0" fontId="58" fillId="37" borderId="19" xfId="0" applyFont="1" applyFill="1" applyBorder="1" applyAlignment="1">
      <alignment vertical="center"/>
    </xf>
    <xf numFmtId="0" fontId="9" fillId="35" borderId="19" xfId="0" applyFont="1" applyFill="1" applyBorder="1" applyAlignment="1">
      <alignment horizontal="center" vertical="center" wrapText="1"/>
    </xf>
    <xf numFmtId="0" fontId="12" fillId="35" borderId="19" xfId="13" applyFill="1" applyBorder="1" applyAlignment="1">
      <alignment horizontal="center" vertical="center"/>
    </xf>
    <xf numFmtId="0" fontId="12" fillId="35" borderId="19" xfId="13" applyNumberFormat="1" applyFont="1" applyFill="1" applyBorder="1" applyAlignment="1" applyProtection="1">
      <alignment horizontal="center" vertical="center"/>
    </xf>
    <xf numFmtId="49" fontId="76" fillId="0" borderId="0" xfId="13" applyNumberFormat="1" applyFont="1" applyFill="1" applyBorder="1" applyAlignment="1" applyProtection="1">
      <alignment horizontal="center" vertical="center"/>
    </xf>
    <xf numFmtId="49" fontId="11" fillId="0" borderId="0" xfId="0" applyNumberFormat="1" applyFont="1" applyFill="1" applyBorder="1" applyAlignment="1">
      <alignment horizontal="center" vertical="center"/>
    </xf>
    <xf numFmtId="0" fontId="49" fillId="16" borderId="5" xfId="0" applyFont="1" applyFill="1" applyBorder="1" applyAlignment="1" applyProtection="1">
      <alignment horizontal="center" vertical="center" textRotation="90" wrapText="1"/>
      <protection locked="0"/>
    </xf>
    <xf numFmtId="0" fontId="49" fillId="16" borderId="5" xfId="0" applyFont="1" applyFill="1" applyBorder="1" applyAlignment="1" applyProtection="1">
      <alignment horizontal="center" vertical="center" wrapText="1"/>
      <protection locked="0"/>
    </xf>
    <xf numFmtId="0" fontId="0" fillId="0" borderId="51" xfId="0" applyBorder="1"/>
    <xf numFmtId="0" fontId="0" fillId="0" borderId="52" xfId="0" applyBorder="1"/>
    <xf numFmtId="0" fontId="58" fillId="23" borderId="9" xfId="0" applyFont="1" applyFill="1" applyBorder="1" applyAlignment="1">
      <alignment vertical="center"/>
    </xf>
    <xf numFmtId="0" fontId="58" fillId="23" borderId="10" xfId="0" applyFont="1" applyFill="1" applyBorder="1" applyAlignment="1">
      <alignment vertical="center"/>
    </xf>
    <xf numFmtId="0" fontId="9" fillId="0" borderId="10" xfId="0" applyFont="1" applyFill="1" applyBorder="1" applyAlignment="1">
      <alignment horizontal="center" vertical="center" wrapText="1"/>
    </xf>
    <xf numFmtId="0" fontId="12" fillId="0" borderId="10" xfId="13" applyFill="1" applyBorder="1" applyAlignment="1">
      <alignment horizontal="center" vertical="center"/>
    </xf>
    <xf numFmtId="0" fontId="12" fillId="0" borderId="10" xfId="13" applyNumberFormat="1" applyFont="1" applyFill="1" applyBorder="1" applyAlignment="1" applyProtection="1">
      <alignment horizontal="center" vertical="center"/>
    </xf>
    <xf numFmtId="49" fontId="76" fillId="0" borderId="10" xfId="13" applyNumberFormat="1" applyFont="1" applyFill="1" applyBorder="1" applyAlignment="1" applyProtection="1">
      <alignment horizontal="center" vertical="center"/>
    </xf>
    <xf numFmtId="49" fontId="11" fillId="0" borderId="35" xfId="0" applyNumberFormat="1" applyFont="1" applyFill="1" applyBorder="1" applyAlignment="1">
      <alignment horizontal="center" vertical="center"/>
    </xf>
    <xf numFmtId="0" fontId="58" fillId="36" borderId="11" xfId="0" applyFont="1" applyFill="1" applyBorder="1"/>
    <xf numFmtId="49" fontId="81" fillId="35" borderId="39" xfId="0" applyNumberFormat="1" applyFont="1" applyFill="1" applyBorder="1" applyAlignment="1">
      <alignment horizontal="center" vertical="center"/>
    </xf>
    <xf numFmtId="0" fontId="58" fillId="23" borderId="11" xfId="0" applyFont="1" applyFill="1" applyBorder="1" applyAlignment="1">
      <alignment vertical="center"/>
    </xf>
    <xf numFmtId="49" fontId="11" fillId="0" borderId="39" xfId="0" applyNumberFormat="1" applyFont="1" applyFill="1" applyBorder="1" applyAlignment="1">
      <alignment horizontal="center" vertical="center"/>
    </xf>
    <xf numFmtId="0" fontId="58" fillId="37" borderId="11" xfId="0" applyFont="1" applyFill="1" applyBorder="1" applyAlignment="1">
      <alignment vertical="center"/>
    </xf>
    <xf numFmtId="49" fontId="11" fillId="35" borderId="39" xfId="0" applyNumberFormat="1" applyFont="1" applyFill="1" applyBorder="1" applyAlignment="1">
      <alignment horizontal="center" vertical="center"/>
    </xf>
    <xf numFmtId="0" fontId="58" fillId="23" borderId="32" xfId="0" applyFont="1" applyFill="1" applyBorder="1" applyAlignment="1">
      <alignment vertical="center"/>
    </xf>
    <xf numFmtId="0" fontId="58" fillId="23" borderId="33" xfId="0" applyFont="1" applyFill="1" applyBorder="1" applyAlignment="1">
      <alignment vertical="center"/>
    </xf>
    <xf numFmtId="0" fontId="9" fillId="0" borderId="33" xfId="0" applyFont="1" applyFill="1" applyBorder="1" applyAlignment="1">
      <alignment horizontal="center" vertical="center" wrapText="1"/>
    </xf>
    <xf numFmtId="0" fontId="12" fillId="0" borderId="33" xfId="13" applyFill="1" applyBorder="1" applyAlignment="1">
      <alignment horizontal="center" vertical="center"/>
    </xf>
    <xf numFmtId="0" fontId="12" fillId="0" borderId="33" xfId="13" applyNumberFormat="1" applyFont="1" applyFill="1" applyBorder="1" applyAlignment="1" applyProtection="1">
      <alignment horizontal="center" vertical="center"/>
    </xf>
    <xf numFmtId="49" fontId="76" fillId="0" borderId="33" xfId="13" applyNumberFormat="1" applyFont="1" applyFill="1" applyBorder="1" applyAlignment="1" applyProtection="1">
      <alignment horizontal="center" vertical="center"/>
    </xf>
    <xf numFmtId="49" fontId="11" fillId="0" borderId="34" xfId="0" applyNumberFormat="1" applyFont="1" applyFill="1" applyBorder="1" applyAlignment="1">
      <alignment horizontal="center" vertical="center"/>
    </xf>
    <xf numFmtId="0" fontId="58" fillId="23" borderId="51" xfId="0" applyFont="1" applyFill="1" applyBorder="1" applyAlignment="1">
      <alignment vertical="center"/>
    </xf>
    <xf numFmtId="0" fontId="58" fillId="23" borderId="52" xfId="0" applyFont="1" applyFill="1" applyBorder="1" applyAlignment="1">
      <alignment vertical="center"/>
    </xf>
    <xf numFmtId="0" fontId="12" fillId="23" borderId="52" xfId="13" applyFill="1" applyBorder="1" applyAlignment="1">
      <alignment vertical="center"/>
    </xf>
    <xf numFmtId="0" fontId="49" fillId="16" borderId="53" xfId="0" applyFont="1" applyFill="1" applyBorder="1" applyAlignment="1" applyProtection="1">
      <alignment horizontal="center" vertical="center" textRotation="90" wrapText="1"/>
      <protection locked="0"/>
    </xf>
    <xf numFmtId="0" fontId="12" fillId="23" borderId="15" xfId="13" applyFill="1" applyBorder="1" applyAlignment="1">
      <alignment vertical="center"/>
    </xf>
    <xf numFmtId="0" fontId="58" fillId="36" borderId="6" xfId="0" applyFont="1" applyFill="1" applyBorder="1"/>
    <xf numFmtId="0" fontId="12" fillId="23" borderId="6" xfId="13" applyFill="1" applyBorder="1" applyAlignment="1">
      <alignment vertical="center"/>
    </xf>
    <xf numFmtId="0" fontId="12" fillId="37" borderId="6" xfId="13" applyFill="1" applyBorder="1" applyAlignment="1">
      <alignment vertical="center"/>
    </xf>
    <xf numFmtId="0" fontId="12" fillId="23" borderId="54" xfId="13" applyFill="1" applyBorder="1" applyAlignment="1">
      <alignment vertical="center"/>
    </xf>
    <xf numFmtId="0" fontId="49" fillId="16" borderId="55" xfId="0" applyFont="1" applyFill="1" applyBorder="1" applyAlignment="1" applyProtection="1">
      <alignment horizontal="center" vertical="center" wrapText="1"/>
      <protection locked="0"/>
    </xf>
    <xf numFmtId="0" fontId="9" fillId="0" borderId="56" xfId="0" applyFont="1" applyFill="1" applyBorder="1" applyAlignment="1">
      <alignment horizontal="center" vertical="center" wrapText="1"/>
    </xf>
    <xf numFmtId="0" fontId="8" fillId="35" borderId="31"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35" borderId="31"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7" fillId="16" borderId="9" xfId="0" applyFont="1" applyFill="1" applyBorder="1" applyAlignment="1" applyProtection="1">
      <alignment horizontal="center" vertical="center" wrapText="1"/>
      <protection locked="0"/>
    </xf>
    <xf numFmtId="0" fontId="11" fillId="16" borderId="10" xfId="0" applyFont="1" applyFill="1" applyBorder="1" applyAlignment="1" applyProtection="1">
      <alignment horizontal="center" vertical="center" wrapText="1" shrinkToFit="1"/>
      <protection locked="0"/>
    </xf>
    <xf numFmtId="0" fontId="11" fillId="16" borderId="10" xfId="0" applyFont="1" applyFill="1" applyBorder="1" applyAlignment="1" applyProtection="1">
      <alignment horizontal="center" vertical="center" wrapText="1"/>
      <protection locked="0"/>
    </xf>
    <xf numFmtId="0" fontId="11" fillId="16" borderId="35" xfId="0" applyFont="1" applyFill="1" applyBorder="1" applyAlignment="1" applyProtection="1">
      <alignment horizontal="center" vertical="center" wrapText="1"/>
      <protection locked="0"/>
    </xf>
    <xf numFmtId="4" fontId="11" fillId="0" borderId="33" xfId="0" applyNumberFormat="1" applyFont="1" applyBorder="1" applyAlignment="1">
      <alignment horizontal="center" vertical="center"/>
    </xf>
    <xf numFmtId="0" fontId="11" fillId="0" borderId="32" xfId="13" applyFont="1" applyFill="1" applyBorder="1" applyAlignment="1">
      <alignment horizontal="left" vertical="center" wrapText="1"/>
    </xf>
    <xf numFmtId="44" fontId="11" fillId="0" borderId="19" xfId="0" applyNumberFormat="1" applyFont="1" applyFill="1" applyBorder="1" applyAlignment="1">
      <alignment horizontal="center" vertical="center"/>
    </xf>
    <xf numFmtId="44" fontId="11" fillId="35" borderId="19" xfId="0" applyNumberFormat="1" applyFont="1" applyFill="1" applyBorder="1" applyAlignment="1">
      <alignment horizontal="center" vertical="center"/>
    </xf>
    <xf numFmtId="44" fontId="11" fillId="0" borderId="33" xfId="0" applyNumberFormat="1" applyFont="1" applyBorder="1" applyAlignment="1">
      <alignment horizontal="center" vertical="center"/>
    </xf>
    <xf numFmtId="44" fontId="11" fillId="38" borderId="19" xfId="0" applyNumberFormat="1" applyFont="1" applyFill="1" applyBorder="1" applyAlignment="1">
      <alignment horizontal="center" vertical="center"/>
    </xf>
    <xf numFmtId="4" fontId="11" fillId="38" borderId="19" xfId="0" applyNumberFormat="1" applyFont="1" applyFill="1" applyBorder="1" applyAlignment="1">
      <alignment horizontal="center" vertical="center"/>
    </xf>
    <xf numFmtId="44" fontId="11" fillId="38" borderId="19" xfId="13" applyNumberFormat="1" applyFont="1" applyFill="1" applyBorder="1" applyAlignment="1">
      <alignment horizontal="center" vertical="center"/>
    </xf>
    <xf numFmtId="44" fontId="11" fillId="0" borderId="19" xfId="13" applyNumberFormat="1" applyFont="1" applyFill="1" applyBorder="1" applyAlignment="1">
      <alignment horizontal="center" vertical="center"/>
    </xf>
    <xf numFmtId="44" fontId="11" fillId="35" borderId="19" xfId="13" applyNumberFormat="1" applyFont="1" applyFill="1" applyBorder="1" applyAlignment="1">
      <alignment horizontal="center" vertical="center"/>
    </xf>
    <xf numFmtId="0" fontId="0" fillId="39" borderId="0" xfId="0" applyFont="1" applyFill="1" applyAlignment="1"/>
    <xf numFmtId="0" fontId="11" fillId="38" borderId="11" xfId="13" applyFont="1" applyFill="1" applyBorder="1" applyAlignment="1">
      <alignment horizontal="left" vertical="center" wrapText="1"/>
    </xf>
    <xf numFmtId="0" fontId="11" fillId="38" borderId="19" xfId="0" applyFont="1" applyFill="1" applyBorder="1" applyAlignment="1">
      <alignment horizontal="center" vertical="center"/>
    </xf>
    <xf numFmtId="0" fontId="11" fillId="38" borderId="19" xfId="13" applyNumberFormat="1" applyFont="1" applyFill="1" applyBorder="1" applyAlignment="1" applyProtection="1">
      <alignment horizontal="center" vertical="center"/>
    </xf>
    <xf numFmtId="0" fontId="11" fillId="38" borderId="19" xfId="0" applyFont="1" applyFill="1" applyBorder="1" applyAlignment="1">
      <alignment horizontal="center" vertical="center" wrapText="1"/>
    </xf>
    <xf numFmtId="0" fontId="11" fillId="38" borderId="39" xfId="0" applyFont="1" applyFill="1" applyBorder="1" applyAlignment="1">
      <alignment horizontal="center" vertical="center" wrapText="1"/>
    </xf>
    <xf numFmtId="0" fontId="11" fillId="36" borderId="11" xfId="13" applyFont="1" applyFill="1" applyBorder="1" applyAlignment="1">
      <alignment horizontal="left" vertical="center" wrapText="1" shrinkToFit="1"/>
    </xf>
    <xf numFmtId="0" fontId="11" fillId="35" borderId="19" xfId="0" applyFont="1" applyFill="1" applyBorder="1" applyAlignment="1">
      <alignment horizontal="center" vertical="center" wrapText="1"/>
    </xf>
    <xf numFmtId="0" fontId="11" fillId="35" borderId="39" xfId="0" applyFont="1" applyFill="1" applyBorder="1" applyAlignment="1">
      <alignment horizontal="center" vertical="center" wrapText="1"/>
    </xf>
    <xf numFmtId="0" fontId="11" fillId="0" borderId="11" xfId="13" applyFont="1" applyFill="1" applyBorder="1" applyAlignment="1">
      <alignment horizontal="left" vertical="center" wrapText="1"/>
    </xf>
    <xf numFmtId="0" fontId="11" fillId="0" borderId="19" xfId="0" applyFont="1" applyFill="1" applyBorder="1" applyAlignment="1">
      <alignment horizontal="center" vertical="center"/>
    </xf>
    <xf numFmtId="0" fontId="11" fillId="0" borderId="19" xfId="13" applyNumberFormat="1" applyFont="1" applyFill="1" applyBorder="1" applyAlignment="1" applyProtection="1">
      <alignment horizontal="center" vertical="center"/>
    </xf>
    <xf numFmtId="0" fontId="11" fillId="0" borderId="19"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35" borderId="11" xfId="13" applyFont="1" applyFill="1" applyBorder="1" applyAlignment="1">
      <alignment horizontal="left" vertical="center" wrapText="1"/>
    </xf>
    <xf numFmtId="0" fontId="11" fillId="35" borderId="19" xfId="0" applyFont="1" applyFill="1" applyBorder="1" applyAlignment="1">
      <alignment horizontal="center" vertical="center"/>
    </xf>
    <xf numFmtId="0" fontId="11" fillId="35" borderId="19" xfId="13" applyNumberFormat="1" applyFont="1" applyFill="1" applyBorder="1" applyAlignment="1" applyProtection="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96" fillId="36" borderId="9" xfId="13" applyFont="1" applyFill="1" applyBorder="1" applyAlignment="1">
      <alignment vertical="center" wrapText="1" shrinkToFit="1"/>
    </xf>
    <xf numFmtId="0" fontId="43" fillId="0" borderId="10" xfId="0" applyFont="1" applyBorder="1"/>
    <xf numFmtId="0" fontId="43" fillId="0" borderId="35" xfId="0" applyFont="1" applyBorder="1"/>
    <xf numFmtId="0" fontId="96" fillId="36" borderId="11" xfId="13" applyFont="1" applyFill="1" applyBorder="1" applyAlignment="1">
      <alignment vertical="center" wrapText="1" shrinkToFit="1"/>
    </xf>
    <xf numFmtId="0" fontId="43" fillId="0" borderId="19" xfId="0" applyFont="1" applyBorder="1"/>
    <xf numFmtId="0" fontId="43" fillId="0" borderId="39" xfId="0" applyFont="1" applyBorder="1"/>
    <xf numFmtId="0" fontId="96" fillId="40" borderId="32" xfId="13" applyFont="1" applyFill="1" applyBorder="1" applyAlignment="1">
      <alignment vertical="center" wrapText="1" shrinkToFit="1"/>
    </xf>
    <xf numFmtId="0" fontId="43" fillId="41" borderId="33" xfId="0" applyFont="1" applyFill="1" applyBorder="1"/>
    <xf numFmtId="0" fontId="43" fillId="0" borderId="33" xfId="0" applyFont="1" applyBorder="1"/>
    <xf numFmtId="0" fontId="43" fillId="0" borderId="34" xfId="0" applyFont="1" applyBorder="1"/>
    <xf numFmtId="169" fontId="43" fillId="0" borderId="10" xfId="0" applyNumberFormat="1" applyFont="1" applyBorder="1"/>
    <xf numFmtId="169" fontId="43" fillId="0" borderId="19" xfId="0" applyNumberFormat="1" applyFont="1" applyBorder="1"/>
    <xf numFmtId="169" fontId="43" fillId="41" borderId="33" xfId="0" applyNumberFormat="1" applyFont="1" applyFill="1" applyBorder="1"/>
    <xf numFmtId="0" fontId="13" fillId="7" borderId="19" xfId="0" applyFont="1" applyFill="1" applyBorder="1" applyAlignment="1">
      <alignment horizontal="center" vertical="center" wrapText="1"/>
    </xf>
    <xf numFmtId="0" fontId="79" fillId="7" borderId="19" xfId="13" applyNumberFormat="1" applyFont="1" applyFill="1" applyBorder="1" applyAlignment="1" applyProtection="1">
      <alignment horizontal="center" vertical="center" wrapText="1"/>
    </xf>
    <xf numFmtId="0" fontId="78" fillId="7" borderId="19" xfId="13" applyNumberFormat="1" applyFont="1" applyFill="1" applyBorder="1" applyAlignment="1" applyProtection="1">
      <alignment horizontal="center" vertical="center"/>
    </xf>
    <xf numFmtId="0" fontId="77" fillId="7" borderId="19" xfId="13" applyNumberFormat="1" applyFont="1" applyFill="1" applyBorder="1" applyAlignment="1" applyProtection="1">
      <alignment horizontal="center" vertical="center"/>
    </xf>
    <xf numFmtId="49" fontId="76" fillId="7" borderId="19" xfId="13" applyNumberFormat="1" applyFont="1" applyFill="1" applyBorder="1" applyAlignment="1" applyProtection="1">
      <alignment horizontal="center" vertical="center"/>
    </xf>
    <xf numFmtId="0" fontId="62" fillId="7" borderId="19" xfId="11" applyFont="1" applyFill="1" applyBorder="1" applyAlignment="1">
      <alignment wrapText="1"/>
    </xf>
    <xf numFmtId="0" fontId="80" fillId="7" borderId="3" xfId="13" applyNumberFormat="1" applyFont="1" applyFill="1" applyBorder="1" applyAlignment="1" applyProtection="1">
      <alignment horizontal="center" vertical="center" wrapText="1"/>
    </xf>
    <xf numFmtId="0" fontId="8" fillId="7" borderId="3" xfId="0" applyFont="1" applyFill="1" applyBorder="1" applyAlignment="1">
      <alignment horizontal="center" vertical="center" wrapText="1"/>
    </xf>
    <xf numFmtId="0" fontId="12" fillId="7" borderId="3" xfId="13" applyFill="1" applyBorder="1" applyAlignment="1">
      <alignment horizontal="center" vertical="center"/>
    </xf>
    <xf numFmtId="0" fontId="12" fillId="7" borderId="3" xfId="13" applyNumberFormat="1" applyFill="1" applyBorder="1" applyAlignment="1" applyProtection="1">
      <alignment horizontal="center" vertical="center"/>
    </xf>
    <xf numFmtId="0" fontId="12" fillId="7" borderId="3" xfId="13" applyNumberFormat="1" applyFont="1" applyFill="1" applyBorder="1" applyAlignment="1" applyProtection="1">
      <alignment horizontal="center" vertical="center"/>
    </xf>
    <xf numFmtId="49" fontId="81" fillId="7" borderId="3" xfId="0" applyNumberFormat="1" applyFont="1" applyFill="1" applyBorder="1" applyAlignment="1">
      <alignment horizontal="center" vertical="center"/>
    </xf>
    <xf numFmtId="0" fontId="59" fillId="7" borderId="3" xfId="4" applyFont="1" applyFill="1" applyBorder="1" applyAlignment="1">
      <alignment vertical="center" wrapText="1" shrinkToFit="1"/>
    </xf>
    <xf numFmtId="4" fontId="20" fillId="7" borderId="3" xfId="0" applyNumberFormat="1" applyFont="1" applyFill="1" applyBorder="1" applyAlignment="1">
      <alignment horizontal="center" vertical="center"/>
    </xf>
    <xf numFmtId="0" fontId="18" fillId="7" borderId="3" xfId="0" applyFont="1" applyFill="1" applyBorder="1" applyAlignment="1">
      <alignment horizontal="center" vertical="center" wrapText="1"/>
    </xf>
    <xf numFmtId="49" fontId="20" fillId="7" borderId="3" xfId="0" applyNumberFormat="1" applyFont="1" applyFill="1" applyBorder="1" applyAlignment="1">
      <alignment horizontal="center" vertical="center"/>
    </xf>
    <xf numFmtId="0" fontId="80" fillId="7" borderId="19" xfId="13" applyNumberFormat="1" applyFont="1" applyFill="1" applyBorder="1" applyAlignment="1" applyProtection="1">
      <alignment horizontal="center" vertical="center" wrapText="1"/>
    </xf>
    <xf numFmtId="0" fontId="67" fillId="7" borderId="20" xfId="0" applyFont="1" applyFill="1" applyBorder="1" applyAlignment="1">
      <alignment horizontal="left" vertical="center" wrapText="1"/>
    </xf>
    <xf numFmtId="0" fontId="9" fillId="7" borderId="20" xfId="0" applyFont="1" applyFill="1" applyBorder="1" applyAlignment="1">
      <alignment vertical="center"/>
    </xf>
    <xf numFmtId="0" fontId="9" fillId="7" borderId="20" xfId="0" applyFont="1" applyFill="1" applyBorder="1" applyAlignment="1">
      <alignment horizontal="center" vertical="center"/>
    </xf>
    <xf numFmtId="0" fontId="12" fillId="7" borderId="20" xfId="13" applyFill="1" applyBorder="1" applyAlignment="1">
      <alignment horizontal="center" vertical="center"/>
    </xf>
    <xf numFmtId="49" fontId="11" fillId="7" borderId="19" xfId="0" applyNumberFormat="1" applyFont="1" applyFill="1" applyBorder="1" applyAlignment="1">
      <alignment horizontal="center" vertical="center"/>
    </xf>
    <xf numFmtId="0" fontId="9" fillId="7" borderId="20" xfId="0" applyFont="1" applyFill="1" applyBorder="1"/>
    <xf numFmtId="0" fontId="9" fillId="7" borderId="58" xfId="0" applyFont="1" applyFill="1" applyBorder="1"/>
    <xf numFmtId="0" fontId="8" fillId="0" borderId="19" xfId="0" applyFont="1" applyFill="1" applyBorder="1" applyAlignment="1">
      <alignment horizontal="justify" wrapText="1"/>
    </xf>
    <xf numFmtId="0" fontId="12" fillId="42" borderId="20" xfId="13" applyFill="1" applyBorder="1" applyAlignment="1">
      <alignment horizontal="left" vertical="center" wrapText="1"/>
    </xf>
    <xf numFmtId="4" fontId="57" fillId="42" borderId="19" xfId="11" applyNumberFormat="1" applyFont="1" applyFill="1" applyBorder="1" applyAlignment="1">
      <alignment horizontal="center" vertical="center" wrapText="1"/>
    </xf>
    <xf numFmtId="0" fontId="9" fillId="42" borderId="20" xfId="0" applyFont="1" applyFill="1" applyBorder="1" applyAlignment="1">
      <alignment vertical="center"/>
    </xf>
    <xf numFmtId="4" fontId="11" fillId="42" borderId="19" xfId="0" applyNumberFormat="1" applyFont="1" applyFill="1" applyBorder="1" applyAlignment="1">
      <alignment horizontal="center" vertical="center"/>
    </xf>
    <xf numFmtId="0" fontId="12" fillId="42" borderId="20" xfId="13" applyFill="1" applyBorder="1" applyAlignment="1">
      <alignment horizontal="center" vertical="center"/>
    </xf>
    <xf numFmtId="0" fontId="50" fillId="42" borderId="20" xfId="0" applyFont="1" applyFill="1" applyBorder="1" applyAlignment="1">
      <alignment horizontal="center" vertical="center" wrapText="1"/>
    </xf>
    <xf numFmtId="0" fontId="12" fillId="42" borderId="19" xfId="13" applyFill="1" applyBorder="1" applyAlignment="1">
      <alignment horizontal="center" vertical="center"/>
    </xf>
    <xf numFmtId="0" fontId="8" fillId="42" borderId="20" xfId="0" applyFont="1" applyFill="1" applyBorder="1" applyAlignment="1">
      <alignment horizontal="center" vertical="center"/>
    </xf>
    <xf numFmtId="49" fontId="11" fillId="42" borderId="19" xfId="0" applyNumberFormat="1" applyFont="1" applyFill="1" applyBorder="1" applyAlignment="1">
      <alignment horizontal="center" vertical="center"/>
    </xf>
    <xf numFmtId="0" fontId="12" fillId="0" borderId="19" xfId="13" applyFill="1" applyBorder="1" applyAlignment="1">
      <alignment horizontal="center"/>
    </xf>
    <xf numFmtId="0" fontId="59" fillId="42" borderId="20" xfId="11" applyFont="1" applyFill="1" applyBorder="1" applyAlignment="1">
      <alignment wrapText="1"/>
    </xf>
    <xf numFmtId="0" fontId="9" fillId="42" borderId="20" xfId="0" applyFont="1" applyFill="1" applyBorder="1" applyAlignment="1">
      <alignment horizontal="center" vertical="center" wrapText="1"/>
    </xf>
    <xf numFmtId="4" fontId="12" fillId="42" borderId="19" xfId="13" applyNumberFormat="1" applyFill="1" applyBorder="1" applyAlignment="1">
      <alignment horizontal="center" vertical="center" wrapText="1"/>
    </xf>
    <xf numFmtId="0" fontId="8" fillId="42" borderId="0" xfId="0" applyFont="1" applyFill="1"/>
    <xf numFmtId="0" fontId="65" fillId="42" borderId="19" xfId="13" applyFont="1" applyFill="1" applyBorder="1" applyAlignment="1">
      <alignment horizontal="justify" vertical="center"/>
    </xf>
    <xf numFmtId="4" fontId="20" fillId="42" borderId="19" xfId="0" applyNumberFormat="1" applyFont="1" applyFill="1" applyBorder="1" applyAlignment="1">
      <alignment horizontal="center" vertical="center"/>
    </xf>
    <xf numFmtId="4" fontId="22" fillId="42" borderId="19" xfId="13" applyNumberFormat="1" applyFont="1" applyFill="1" applyBorder="1" applyAlignment="1">
      <alignment horizontal="center" vertical="center"/>
    </xf>
    <xf numFmtId="0" fontId="12" fillId="42" borderId="19" xfId="13" applyNumberFormat="1" applyFill="1" applyBorder="1" applyAlignment="1" applyProtection="1">
      <alignment horizontal="center" vertical="center"/>
    </xf>
    <xf numFmtId="0" fontId="9" fillId="42" borderId="19" xfId="0" applyFont="1" applyFill="1" applyBorder="1" applyAlignment="1">
      <alignment horizontal="center" vertical="center" wrapText="1"/>
    </xf>
    <xf numFmtId="0" fontId="12" fillId="42" borderId="19" xfId="13" applyNumberFormat="1" applyFont="1" applyFill="1" applyBorder="1" applyAlignment="1" applyProtection="1">
      <alignment horizontal="center" vertical="center"/>
    </xf>
    <xf numFmtId="0" fontId="12" fillId="42" borderId="19" xfId="13" applyNumberFormat="1" applyFill="1" applyBorder="1" applyAlignment="1" applyProtection="1">
      <alignment horizontal="center" vertical="center"/>
      <protection locked="0"/>
    </xf>
    <xf numFmtId="0" fontId="8" fillId="42" borderId="19" xfId="0" applyFont="1" applyFill="1" applyBorder="1" applyAlignment="1">
      <alignment horizontal="center" vertical="center"/>
    </xf>
    <xf numFmtId="49" fontId="85" fillId="0" borderId="19" xfId="0" applyNumberFormat="1" applyFont="1" applyFill="1" applyBorder="1"/>
    <xf numFmtId="165" fontId="98" fillId="6" borderId="1" xfId="0" applyNumberFormat="1" applyFont="1" applyFill="1" applyBorder="1" applyAlignment="1">
      <alignment horizontal="left" wrapText="1"/>
    </xf>
    <xf numFmtId="0" fontId="12" fillId="26" borderId="19" xfId="13" applyFill="1" applyBorder="1"/>
    <xf numFmtId="0" fontId="59" fillId="42" borderId="3" xfId="4" applyFont="1" applyFill="1" applyBorder="1" applyAlignment="1">
      <alignment vertical="center" wrapText="1" shrinkToFit="1"/>
    </xf>
    <xf numFmtId="4" fontId="11" fillId="42" borderId="3" xfId="0" applyNumberFormat="1" applyFont="1" applyFill="1" applyBorder="1" applyAlignment="1">
      <alignment horizontal="center" vertical="center"/>
    </xf>
    <xf numFmtId="4" fontId="20" fillId="42" borderId="40" xfId="4" applyNumberFormat="1" applyFont="1" applyFill="1" applyBorder="1" applyAlignment="1">
      <alignment horizontal="center" vertical="center" wrapText="1" shrinkToFit="1"/>
    </xf>
    <xf numFmtId="0" fontId="18" fillId="42" borderId="3" xfId="0" applyFont="1" applyFill="1" applyBorder="1" applyAlignment="1">
      <alignment horizontal="center" vertical="center" wrapText="1"/>
    </xf>
    <xf numFmtId="0" fontId="8" fillId="42" borderId="3" xfId="0" applyFont="1" applyFill="1" applyBorder="1" applyAlignment="1">
      <alignment horizontal="center" vertical="center" wrapText="1"/>
    </xf>
    <xf numFmtId="0" fontId="12" fillId="42" borderId="3" xfId="13" applyFill="1" applyBorder="1" applyAlignment="1">
      <alignment horizontal="center" vertical="center"/>
    </xf>
    <xf numFmtId="0" fontId="12" fillId="42" borderId="3" xfId="13" applyNumberFormat="1" applyFont="1" applyFill="1" applyBorder="1" applyAlignment="1" applyProtection="1">
      <alignment horizontal="center" vertical="center"/>
    </xf>
    <xf numFmtId="1" fontId="68" fillId="42" borderId="3" xfId="13" applyNumberFormat="1" applyFont="1" applyFill="1" applyBorder="1" applyAlignment="1" applyProtection="1">
      <alignment horizontal="center" vertical="center"/>
    </xf>
    <xf numFmtId="49" fontId="20" fillId="42" borderId="3" xfId="0" applyNumberFormat="1" applyFont="1" applyFill="1" applyBorder="1" applyAlignment="1">
      <alignment horizontal="center" vertical="center"/>
    </xf>
    <xf numFmtId="0" fontId="74" fillId="7" borderId="19" xfId="4" applyFont="1" applyFill="1" applyBorder="1" applyAlignment="1">
      <alignment vertical="center" wrapText="1" shrinkToFit="1"/>
    </xf>
    <xf numFmtId="0" fontId="9" fillId="7" borderId="19" xfId="0" applyFont="1" applyFill="1" applyBorder="1"/>
    <xf numFmtId="0" fontId="9" fillId="7" borderId="19" xfId="0" applyFont="1" applyFill="1" applyBorder="1" applyAlignment="1">
      <alignment horizontal="justify" wrapText="1"/>
    </xf>
    <xf numFmtId="0" fontId="50" fillId="7" borderId="19" xfId="0" applyFont="1" applyFill="1" applyBorder="1" applyAlignment="1">
      <alignment horizontal="center" vertical="center" wrapText="1"/>
    </xf>
    <xf numFmtId="0" fontId="8" fillId="7" borderId="19" xfId="0" applyFont="1" applyFill="1" applyBorder="1"/>
    <xf numFmtId="0" fontId="12" fillId="7" borderId="19" xfId="13" applyFill="1" applyBorder="1" applyAlignment="1">
      <alignment horizontal="center"/>
    </xf>
    <xf numFmtId="49" fontId="85" fillId="7" borderId="19" xfId="0" applyNumberFormat="1" applyFont="1" applyFill="1" applyBorder="1"/>
    <xf numFmtId="0" fontId="2" fillId="7" borderId="20" xfId="0" applyFont="1" applyFill="1" applyBorder="1" applyAlignment="1">
      <alignment horizontal="left" vertical="center" wrapText="1"/>
    </xf>
    <xf numFmtId="4" fontId="20" fillId="7" borderId="39" xfId="4" applyNumberFormat="1" applyFont="1" applyFill="1" applyBorder="1" applyAlignment="1">
      <alignment horizontal="center" vertical="center" wrapText="1" shrinkToFit="1"/>
    </xf>
    <xf numFmtId="4" fontId="57" fillId="0" borderId="6" xfId="11" applyNumberFormat="1" applyFont="1" applyFill="1" applyBorder="1" applyAlignment="1">
      <alignment horizontal="center" vertical="center" wrapText="1"/>
    </xf>
    <xf numFmtId="165" fontId="12" fillId="6" borderId="1" xfId="13" applyNumberFormat="1" applyFill="1" applyBorder="1" applyAlignment="1">
      <alignment horizontal="left" wrapText="1"/>
    </xf>
    <xf numFmtId="14" fontId="24" fillId="0" borderId="19" xfId="0" applyNumberFormat="1" applyFont="1" applyFill="1" applyBorder="1" applyAlignment="1">
      <alignment horizontal="center" vertical="center"/>
    </xf>
    <xf numFmtId="165" fontId="99" fillId="6" borderId="1" xfId="0" applyNumberFormat="1" applyFont="1" applyFill="1" applyBorder="1" applyAlignment="1">
      <alignment horizontal="left" wrapText="1"/>
    </xf>
    <xf numFmtId="0" fontId="0" fillId="0" borderId="0" xfId="9" applyFont="1" applyAlignment="1">
      <alignment horizontal="left" vertical="center" wrapText="1"/>
    </xf>
    <xf numFmtId="0" fontId="0" fillId="0" borderId="0" xfId="9" applyFont="1"/>
    <xf numFmtId="0" fontId="12" fillId="0" borderId="5" xfId="13" applyFill="1" applyBorder="1" applyAlignment="1">
      <alignment horizontal="center"/>
    </xf>
    <xf numFmtId="0" fontId="100" fillId="0" borderId="19" xfId="0" applyFont="1" applyFill="1" applyBorder="1" applyAlignment="1">
      <alignment vertical="center" wrapText="1"/>
    </xf>
    <xf numFmtId="4" fontId="101" fillId="0" borderId="0" xfId="13" applyNumberFormat="1" applyFont="1" applyFill="1"/>
    <xf numFmtId="4" fontId="0" fillId="8" borderId="19" xfId="0" applyNumberFormat="1" applyFill="1" applyBorder="1"/>
    <xf numFmtId="4" fontId="12" fillId="8" borderId="19" xfId="13" applyNumberFormat="1" applyFill="1" applyBorder="1" applyAlignment="1" applyProtection="1"/>
    <xf numFmtId="4" fontId="12" fillId="8" borderId="19" xfId="13" applyNumberFormat="1" applyFill="1" applyBorder="1" applyAlignment="1" applyProtection="1">
      <alignment horizontal="center"/>
    </xf>
    <xf numFmtId="2" fontId="12" fillId="8" borderId="19" xfId="13" applyNumberFormat="1" applyFill="1" applyBorder="1" applyAlignment="1" applyProtection="1">
      <alignment horizontal="center"/>
    </xf>
    <xf numFmtId="2" fontId="12" fillId="6" borderId="19" xfId="13" applyNumberFormat="1" applyFill="1" applyBorder="1" applyAlignment="1" applyProtection="1">
      <alignment horizontal="center"/>
    </xf>
    <xf numFmtId="165" fontId="90" fillId="8" borderId="19" xfId="0" applyNumberFormat="1" applyFont="1" applyFill="1" applyBorder="1" applyAlignment="1">
      <alignment horizontal="left" wrapText="1"/>
    </xf>
    <xf numFmtId="165" fontId="90" fillId="6" borderId="19" xfId="0" applyNumberFormat="1" applyFont="1" applyFill="1" applyBorder="1" applyAlignment="1">
      <alignment horizontal="left" wrapText="1"/>
    </xf>
    <xf numFmtId="0" fontId="62" fillId="42" borderId="3" xfId="0" applyFont="1" applyFill="1" applyBorder="1" applyAlignment="1">
      <alignment horizontal="justify" vertical="center"/>
    </xf>
    <xf numFmtId="4" fontId="57" fillId="42" borderId="3" xfId="11" applyNumberFormat="1" applyFont="1" applyFill="1" applyBorder="1" applyAlignment="1">
      <alignment horizontal="center" vertical="center" wrapText="1"/>
    </xf>
    <xf numFmtId="0" fontId="9" fillId="42" borderId="19" xfId="0" applyFont="1" applyFill="1" applyBorder="1" applyAlignment="1">
      <alignment vertical="center"/>
    </xf>
    <xf numFmtId="0" fontId="9" fillId="42" borderId="19" xfId="0" applyFont="1" applyFill="1" applyBorder="1" applyAlignment="1">
      <alignment horizontal="center" vertical="center"/>
    </xf>
    <xf numFmtId="0" fontId="12" fillId="42" borderId="20" xfId="13" applyFill="1" applyBorder="1" applyAlignment="1">
      <alignment horizontal="center" vertical="center" wrapText="1"/>
    </xf>
    <xf numFmtId="4" fontId="56" fillId="4" borderId="36" xfId="13" applyNumberFormat="1" applyFont="1" applyFill="1" applyBorder="1" applyAlignment="1" applyProtection="1">
      <alignment horizontal="center" vertical="center"/>
    </xf>
    <xf numFmtId="4" fontId="56" fillId="4" borderId="19" xfId="13" applyNumberFormat="1" applyFont="1" applyFill="1" applyBorder="1" applyAlignment="1" applyProtection="1">
      <alignment horizontal="center" vertical="center"/>
    </xf>
    <xf numFmtId="0" fontId="12" fillId="42" borderId="19" xfId="13" applyNumberFormat="1" applyFill="1" applyBorder="1" applyAlignment="1" applyProtection="1">
      <alignment horizontal="center" vertical="center" wrapText="1"/>
    </xf>
    <xf numFmtId="0" fontId="8" fillId="42" borderId="19" xfId="0" applyFont="1" applyFill="1" applyBorder="1" applyAlignment="1">
      <alignment horizontal="center" vertical="center" wrapText="1"/>
    </xf>
    <xf numFmtId="0" fontId="76" fillId="42" borderId="19" xfId="13" applyNumberFormat="1" applyFont="1" applyFill="1" applyBorder="1" applyAlignment="1" applyProtection="1">
      <alignment horizontal="center" vertical="center"/>
    </xf>
    <xf numFmtId="49" fontId="20" fillId="42" borderId="19" xfId="0" applyNumberFormat="1" applyFont="1" applyFill="1" applyBorder="1" applyAlignment="1">
      <alignment horizontal="center" vertical="center"/>
    </xf>
    <xf numFmtId="4" fontId="12" fillId="4" borderId="3" xfId="13" applyNumberFormat="1" applyFill="1" applyBorder="1" applyAlignment="1">
      <alignment horizontal="center" vertical="center"/>
    </xf>
    <xf numFmtId="0" fontId="12" fillId="0" borderId="19" xfId="13" applyFill="1" applyBorder="1"/>
    <xf numFmtId="0" fontId="0" fillId="0" borderId="60" xfId="0" applyBorder="1" applyAlignment="1">
      <alignment wrapText="1"/>
    </xf>
    <xf numFmtId="0" fontId="0" fillId="0" borderId="46" xfId="0" applyBorder="1" applyAlignment="1">
      <alignment wrapText="1"/>
    </xf>
    <xf numFmtId="4" fontId="57" fillId="0" borderId="60" xfId="11" applyNumberFormat="1" applyFont="1" applyFill="1" applyBorder="1" applyAlignment="1">
      <alignment horizontal="center" vertical="center" wrapText="1"/>
    </xf>
    <xf numFmtId="4" fontId="57" fillId="0" borderId="61" xfId="11" applyNumberFormat="1" applyFont="1" applyFill="1" applyBorder="1" applyAlignment="1">
      <alignment horizontal="center" vertical="center" wrapText="1"/>
    </xf>
    <xf numFmtId="0" fontId="8" fillId="0" borderId="61" xfId="0" applyFont="1" applyFill="1" applyBorder="1"/>
    <xf numFmtId="4" fontId="11" fillId="0" borderId="61" xfId="0" applyNumberFormat="1" applyFont="1" applyFill="1" applyBorder="1" applyAlignment="1">
      <alignment horizontal="center" vertical="center"/>
    </xf>
    <xf numFmtId="0" fontId="12" fillId="0" borderId="61" xfId="13" applyFill="1" applyBorder="1" applyAlignment="1">
      <alignment horizontal="center"/>
    </xf>
    <xf numFmtId="0" fontId="8" fillId="0" borderId="63" xfId="0" applyFont="1" applyFill="1" applyBorder="1"/>
    <xf numFmtId="0" fontId="8" fillId="0" borderId="63" xfId="0" applyFont="1" applyFill="1" applyBorder="1" applyAlignment="1">
      <alignment horizontal="justify" wrapText="1"/>
    </xf>
    <xf numFmtId="4" fontId="57" fillId="0" borderId="64" xfId="11" applyNumberFormat="1" applyFont="1" applyFill="1" applyBorder="1" applyAlignment="1">
      <alignment horizontal="center" vertical="center" wrapText="1"/>
    </xf>
    <xf numFmtId="0" fontId="8" fillId="0" borderId="65" xfId="0" applyFont="1" applyFill="1" applyBorder="1"/>
    <xf numFmtId="4" fontId="11" fillId="0" borderId="64" xfId="0" applyNumberFormat="1" applyFont="1" applyFill="1" applyBorder="1" applyAlignment="1">
      <alignment horizontal="center" vertical="center"/>
    </xf>
    <xf numFmtId="4" fontId="11" fillId="0" borderId="66" xfId="0" applyNumberFormat="1" applyFont="1" applyFill="1" applyBorder="1" applyAlignment="1">
      <alignment horizontal="center" vertical="center"/>
    </xf>
    <xf numFmtId="0" fontId="12" fillId="0" borderId="63" xfId="13" applyFill="1" applyBorder="1" applyAlignment="1">
      <alignment horizontal="center"/>
    </xf>
    <xf numFmtId="0" fontId="0" fillId="35" borderId="60" xfId="0" applyFont="1" applyFill="1" applyBorder="1" applyAlignment="1">
      <alignment wrapText="1"/>
    </xf>
    <xf numFmtId="44" fontId="11" fillId="35" borderId="67" xfId="0" applyNumberFormat="1" applyFont="1" applyFill="1" applyBorder="1" applyAlignment="1">
      <alignment horizontal="center" vertical="center"/>
    </xf>
    <xf numFmtId="44" fontId="11" fillId="35" borderId="67" xfId="13" applyNumberFormat="1" applyFont="1" applyFill="1" applyBorder="1" applyAlignment="1">
      <alignment horizontal="center" vertical="center"/>
    </xf>
    <xf numFmtId="4" fontId="11" fillId="35" borderId="67" xfId="0" applyNumberFormat="1" applyFont="1" applyFill="1" applyBorder="1" applyAlignment="1">
      <alignment horizontal="center" vertical="center"/>
    </xf>
    <xf numFmtId="0" fontId="11" fillId="35" borderId="67" xfId="0" applyFont="1" applyFill="1" applyBorder="1" applyAlignment="1">
      <alignment horizontal="center" vertical="center"/>
    </xf>
    <xf numFmtId="0" fontId="11" fillId="35" borderId="67" xfId="13" applyNumberFormat="1" applyFont="1" applyFill="1" applyBorder="1" applyAlignment="1" applyProtection="1">
      <alignment horizontal="center" vertical="center"/>
    </xf>
    <xf numFmtId="0" fontId="11" fillId="35" borderId="67" xfId="0" applyFont="1" applyFill="1" applyBorder="1" applyAlignment="1">
      <alignment horizontal="center" vertical="center" wrapText="1"/>
    </xf>
    <xf numFmtId="0" fontId="11" fillId="35" borderId="68" xfId="0" applyFont="1" applyFill="1" applyBorder="1" applyAlignment="1">
      <alignment horizontal="center" vertical="center" wrapText="1"/>
    </xf>
    <xf numFmtId="0" fontId="12" fillId="7" borderId="58" xfId="13" applyFill="1" applyBorder="1"/>
    <xf numFmtId="49" fontId="11" fillId="0" borderId="19" xfId="0" applyNumberFormat="1" applyFont="1" applyFill="1" applyBorder="1" applyAlignment="1">
      <alignment horizontal="right"/>
    </xf>
    <xf numFmtId="4" fontId="103" fillId="0" borderId="19" xfId="11" applyNumberFormat="1" applyFont="1" applyFill="1" applyBorder="1" applyAlignment="1">
      <alignment horizontal="center" vertical="center" wrapText="1"/>
    </xf>
    <xf numFmtId="0" fontId="12" fillId="0" borderId="64" xfId="13" applyFill="1" applyBorder="1" applyAlignment="1">
      <alignment horizontal="center" vertical="center"/>
    </xf>
    <xf numFmtId="49" fontId="11" fillId="0" borderId="64" xfId="0" applyNumberFormat="1" applyFont="1" applyFill="1" applyBorder="1" applyAlignment="1">
      <alignment horizontal="center" vertical="center"/>
    </xf>
    <xf numFmtId="4" fontId="11" fillId="0" borderId="0" xfId="0" applyNumberFormat="1" applyFont="1" applyFill="1"/>
    <xf numFmtId="0" fontId="12" fillId="42" borderId="19" xfId="13" applyFill="1" applyBorder="1" applyAlignment="1">
      <alignment horizontal="justify" vertical="center"/>
    </xf>
    <xf numFmtId="0" fontId="9" fillId="42" borderId="0" xfId="0" applyFont="1" applyFill="1" applyBorder="1" applyAlignment="1">
      <alignment horizontal="center" vertical="center" wrapText="1"/>
    </xf>
    <xf numFmtId="0" fontId="69" fillId="0" borderId="20" xfId="0" applyFont="1" applyFill="1" applyBorder="1"/>
    <xf numFmtId="0" fontId="63" fillId="43" borderId="19" xfId="4" applyFont="1" applyFill="1" applyBorder="1" applyAlignment="1">
      <alignment vertical="center" wrapText="1" shrinkToFit="1"/>
    </xf>
    <xf numFmtId="4" fontId="11" fillId="43" borderId="19" xfId="0" applyNumberFormat="1" applyFont="1" applyFill="1" applyBorder="1" applyAlignment="1">
      <alignment horizontal="center"/>
    </xf>
    <xf numFmtId="4" fontId="13" fillId="43" borderId="19" xfId="0" applyNumberFormat="1" applyFont="1" applyFill="1" applyBorder="1" applyAlignment="1">
      <alignment horizontal="center"/>
    </xf>
    <xf numFmtId="0" fontId="18" fillId="43" borderId="19" xfId="0" applyFont="1" applyFill="1" applyBorder="1" applyAlignment="1">
      <alignment horizontal="center" vertical="center" wrapText="1"/>
    </xf>
    <xf numFmtId="0" fontId="80" fillId="43" borderId="19" xfId="13" applyNumberFormat="1" applyFont="1" applyFill="1" applyBorder="1" applyAlignment="1" applyProtection="1">
      <alignment horizontal="center" vertical="center" wrapText="1"/>
    </xf>
    <xf numFmtId="0" fontId="8" fillId="43" borderId="19" xfId="0" applyFont="1" applyFill="1" applyBorder="1" applyAlignment="1">
      <alignment horizontal="center" vertical="center" wrapText="1"/>
    </xf>
    <xf numFmtId="0" fontId="12" fillId="43" borderId="19" xfId="13" applyNumberFormat="1" applyFont="1" applyFill="1" applyBorder="1" applyAlignment="1" applyProtection="1">
      <alignment horizontal="center" vertical="center"/>
    </xf>
    <xf numFmtId="0" fontId="21" fillId="43" borderId="19" xfId="0" applyFont="1" applyFill="1" applyBorder="1" applyAlignment="1">
      <alignment horizontal="center" vertical="center"/>
    </xf>
    <xf numFmtId="14" fontId="10" fillId="42" borderId="19" xfId="0" applyNumberFormat="1" applyFont="1" applyFill="1" applyBorder="1" applyAlignment="1">
      <alignment horizontal="center" vertical="center" wrapText="1"/>
    </xf>
    <xf numFmtId="0" fontId="21" fillId="42" borderId="19" xfId="0" applyFont="1" applyFill="1" applyBorder="1" applyAlignment="1">
      <alignment horizontal="center" vertical="center"/>
    </xf>
    <xf numFmtId="4" fontId="11" fillId="42" borderId="42" xfId="0" applyNumberFormat="1" applyFont="1" applyFill="1" applyBorder="1" applyAlignment="1">
      <alignment horizontal="center" vertical="center"/>
    </xf>
    <xf numFmtId="4" fontId="22" fillId="42" borderId="42" xfId="13" applyNumberFormat="1" applyFont="1" applyFill="1" applyBorder="1" applyAlignment="1">
      <alignment horizontal="center" vertical="center"/>
    </xf>
    <xf numFmtId="14" fontId="10" fillId="42" borderId="45" xfId="0" applyNumberFormat="1" applyFont="1" applyFill="1" applyBorder="1" applyAlignment="1">
      <alignment horizontal="center" vertical="center" wrapText="1"/>
    </xf>
    <xf numFmtId="0" fontId="18" fillId="42" borderId="42" xfId="0" applyFont="1" applyFill="1" applyBorder="1" applyAlignment="1">
      <alignment horizontal="center" vertical="center" wrapText="1"/>
    </xf>
    <xf numFmtId="0" fontId="8" fillId="42" borderId="42" xfId="0" applyFont="1" applyFill="1" applyBorder="1" applyAlignment="1">
      <alignment horizontal="center" vertical="center" wrapText="1"/>
    </xf>
    <xf numFmtId="0" fontId="21" fillId="42" borderId="42" xfId="0" applyFont="1" applyFill="1" applyBorder="1" applyAlignment="1">
      <alignment horizontal="center" vertical="center"/>
    </xf>
    <xf numFmtId="0" fontId="12" fillId="42" borderId="45" xfId="13" applyNumberFormat="1" applyFont="1" applyFill="1" applyBorder="1" applyAlignment="1" applyProtection="1">
      <alignment horizontal="center" vertical="center"/>
    </xf>
    <xf numFmtId="0" fontId="12" fillId="42" borderId="37" xfId="13" applyFill="1" applyBorder="1" applyAlignment="1">
      <alignment horizontal="center" vertical="center"/>
    </xf>
    <xf numFmtId="0" fontId="12" fillId="42" borderId="31" xfId="13" applyNumberFormat="1" applyFill="1" applyBorder="1" applyAlignment="1" applyProtection="1">
      <alignment horizontal="center" vertical="center"/>
      <protection locked="0"/>
    </xf>
    <xf numFmtId="165" fontId="0" fillId="7" borderId="0" xfId="0" applyNumberFormat="1" applyFill="1"/>
    <xf numFmtId="0" fontId="12" fillId="8" borderId="1" xfId="13" applyNumberFormat="1" applyFill="1" applyBorder="1" applyAlignment="1" applyProtection="1">
      <alignment horizontal="center"/>
    </xf>
    <xf numFmtId="49" fontId="12" fillId="42" borderId="20" xfId="13" applyNumberFormat="1" applyFill="1" applyBorder="1" applyAlignment="1">
      <alignment horizontal="center" vertical="center"/>
    </xf>
    <xf numFmtId="0" fontId="18" fillId="44" borderId="3" xfId="0" applyFont="1" applyFill="1" applyBorder="1" applyAlignment="1">
      <alignment horizontal="center" vertical="center" wrapText="1"/>
    </xf>
    <xf numFmtId="0" fontId="12" fillId="42" borderId="19" xfId="13" applyFill="1" applyBorder="1" applyAlignment="1">
      <alignment vertical="center" wrapText="1" shrinkToFit="1"/>
    </xf>
    <xf numFmtId="0" fontId="9" fillId="42" borderId="19" xfId="0" applyFont="1" applyFill="1" applyBorder="1"/>
    <xf numFmtId="0" fontId="12" fillId="42" borderId="47" xfId="13" applyFill="1" applyBorder="1" applyAlignment="1">
      <alignment horizontal="center" vertical="center"/>
    </xf>
    <xf numFmtId="0" fontId="9" fillId="42" borderId="19" xfId="0" applyFont="1" applyFill="1" applyBorder="1" applyAlignment="1">
      <alignment horizontal="justify" wrapText="1"/>
    </xf>
    <xf numFmtId="0" fontId="50" fillId="42" borderId="19" xfId="0" applyFont="1" applyFill="1" applyBorder="1" applyAlignment="1">
      <alignment horizontal="center" vertical="center" wrapText="1"/>
    </xf>
    <xf numFmtId="0" fontId="8" fillId="42" borderId="19" xfId="0" applyFont="1" applyFill="1" applyBorder="1"/>
    <xf numFmtId="0" fontId="12" fillId="42" borderId="19" xfId="13" applyFill="1" applyBorder="1" applyAlignment="1">
      <alignment horizontal="center"/>
    </xf>
    <xf numFmtId="0" fontId="11" fillId="42" borderId="19" xfId="0" applyFont="1" applyFill="1" applyBorder="1"/>
    <xf numFmtId="49" fontId="85" fillId="42" borderId="19" xfId="0" applyNumberFormat="1" applyFont="1" applyFill="1" applyBorder="1"/>
    <xf numFmtId="4" fontId="103" fillId="42" borderId="19" xfId="11" applyNumberFormat="1" applyFont="1" applyFill="1" applyBorder="1" applyAlignment="1">
      <alignment horizontal="center" vertical="center" wrapText="1"/>
    </xf>
    <xf numFmtId="49" fontId="11" fillId="42" borderId="19" xfId="0" applyNumberFormat="1" applyFont="1" applyFill="1" applyBorder="1" applyAlignment="1">
      <alignment horizontal="right"/>
    </xf>
    <xf numFmtId="0" fontId="62" fillId="42" borderId="19" xfId="11" applyFont="1" applyFill="1" applyBorder="1" applyAlignment="1">
      <alignment wrapText="1"/>
    </xf>
    <xf numFmtId="0" fontId="18" fillId="42" borderId="19" xfId="0" applyFont="1" applyFill="1" applyBorder="1" applyAlignment="1">
      <alignment horizontal="center" vertical="center" wrapText="1"/>
    </xf>
    <xf numFmtId="0" fontId="12" fillId="42" borderId="19" xfId="13" applyNumberFormat="1" applyFont="1" applyFill="1" applyBorder="1" applyAlignment="1" applyProtection="1">
      <alignment horizontal="center" vertical="center" wrapText="1"/>
    </xf>
    <xf numFmtId="0" fontId="71" fillId="42" borderId="19" xfId="11" applyFont="1" applyFill="1" applyBorder="1" applyAlignment="1">
      <alignment wrapText="1"/>
    </xf>
    <xf numFmtId="0" fontId="82" fillId="42" borderId="19" xfId="0" applyFont="1" applyFill="1" applyBorder="1" applyAlignment="1">
      <alignment horizontal="center" vertical="center" wrapText="1"/>
    </xf>
    <xf numFmtId="0" fontId="27" fillId="42" borderId="19" xfId="0" applyFont="1" applyFill="1" applyBorder="1" applyAlignment="1">
      <alignment horizontal="center" vertical="center" wrapText="1"/>
    </xf>
    <xf numFmtId="49" fontId="81" fillId="42" borderId="43" xfId="0" applyNumberFormat="1" applyFont="1" applyFill="1" applyBorder="1" applyAlignment="1">
      <alignment horizontal="center" vertical="center"/>
    </xf>
    <xf numFmtId="0" fontId="70" fillId="42" borderId="19" xfId="0" applyFont="1" applyFill="1" applyBorder="1" applyAlignment="1">
      <alignment horizontal="justify" vertical="center"/>
    </xf>
    <xf numFmtId="4" fontId="11" fillId="45" borderId="19" xfId="0" applyNumberFormat="1" applyFont="1" applyFill="1" applyBorder="1" applyAlignment="1">
      <alignment horizontal="center" vertical="center"/>
    </xf>
    <xf numFmtId="0" fontId="24" fillId="42" borderId="19" xfId="0" applyFont="1" applyFill="1" applyBorder="1" applyAlignment="1">
      <alignment horizontal="center" vertical="center"/>
    </xf>
    <xf numFmtId="0" fontId="9" fillId="42" borderId="47" xfId="0" applyFont="1" applyFill="1" applyBorder="1" applyAlignment="1">
      <alignment horizontal="center" vertical="center" wrapText="1"/>
    </xf>
    <xf numFmtId="0" fontId="9" fillId="42" borderId="64" xfId="0" applyFont="1" applyFill="1" applyBorder="1" applyAlignment="1">
      <alignment horizontal="center" vertical="center" wrapText="1"/>
    </xf>
    <xf numFmtId="0" fontId="67" fillId="42" borderId="20" xfId="0" applyFont="1" applyFill="1" applyBorder="1" applyAlignment="1">
      <alignment horizontal="left" vertical="center" wrapText="1"/>
    </xf>
    <xf numFmtId="165" fontId="98" fillId="8" borderId="1" xfId="0" applyNumberFormat="1" applyFont="1" applyFill="1" applyBorder="1" applyAlignment="1">
      <alignment horizontal="left" wrapText="1"/>
    </xf>
    <xf numFmtId="0" fontId="12" fillId="42" borderId="42" xfId="13" applyFill="1" applyBorder="1" applyAlignment="1">
      <alignment vertical="center" wrapText="1" shrinkToFit="1"/>
    </xf>
    <xf numFmtId="0" fontId="12" fillId="0" borderId="0" xfId="13" applyFill="1"/>
    <xf numFmtId="0" fontId="74" fillId="0" borderId="64" xfId="4" applyFont="1" applyFill="1" applyBorder="1" applyAlignment="1">
      <alignment vertical="center" wrapText="1" shrinkToFit="1"/>
    </xf>
    <xf numFmtId="0" fontId="9" fillId="0" borderId="64" xfId="0" applyFont="1" applyFill="1" applyBorder="1"/>
    <xf numFmtId="0" fontId="9" fillId="0" borderId="64" xfId="0" applyFont="1" applyFill="1" applyBorder="1" applyAlignment="1">
      <alignment horizontal="justify" wrapText="1"/>
    </xf>
    <xf numFmtId="0" fontId="50" fillId="0" borderId="64" xfId="0" applyFont="1" applyFill="1" applyBorder="1" applyAlignment="1">
      <alignment horizontal="center" vertical="center" wrapText="1"/>
    </xf>
    <xf numFmtId="0" fontId="8" fillId="0" borderId="64" xfId="0" applyFont="1" applyFill="1" applyBorder="1"/>
    <xf numFmtId="0" fontId="12" fillId="0" borderId="64" xfId="13" applyFill="1" applyBorder="1" applyAlignment="1">
      <alignment horizontal="center"/>
    </xf>
    <xf numFmtId="49" fontId="85" fillId="0" borderId="64" xfId="0" applyNumberFormat="1" applyFont="1" applyFill="1" applyBorder="1"/>
    <xf numFmtId="0" fontId="9" fillId="38" borderId="20" xfId="0" applyFont="1" applyFill="1" applyBorder="1"/>
    <xf numFmtId="0" fontId="9" fillId="38" borderId="58" xfId="0" applyFont="1" applyFill="1" applyBorder="1"/>
    <xf numFmtId="4" fontId="12" fillId="8" borderId="64" xfId="13" applyNumberFormat="1" applyFill="1" applyBorder="1" applyAlignment="1" applyProtection="1"/>
    <xf numFmtId="4" fontId="0" fillId="8" borderId="64" xfId="0" applyNumberFormat="1" applyFill="1" applyBorder="1"/>
    <xf numFmtId="4" fontId="0" fillId="6" borderId="64" xfId="0" applyNumberFormat="1" applyFill="1" applyBorder="1" applyAlignment="1">
      <alignment horizontal="center"/>
    </xf>
    <xf numFmtId="4" fontId="12" fillId="8" borderId="64" xfId="13" applyNumberFormat="1" applyFill="1" applyBorder="1" applyAlignment="1" applyProtection="1">
      <alignment horizontal="center"/>
    </xf>
    <xf numFmtId="49" fontId="0" fillId="8" borderId="64" xfId="0" applyNumberFormat="1" applyFill="1" applyBorder="1" applyAlignment="1">
      <alignment horizontal="center"/>
    </xf>
    <xf numFmtId="2" fontId="12" fillId="8" borderId="64" xfId="13" applyNumberFormat="1" applyFill="1" applyBorder="1" applyAlignment="1" applyProtection="1">
      <alignment horizontal="center"/>
    </xf>
    <xf numFmtId="2" fontId="12" fillId="6" borderId="64" xfId="13" applyNumberFormat="1" applyFill="1" applyBorder="1" applyAlignment="1" applyProtection="1">
      <alignment horizontal="center"/>
    </xf>
    <xf numFmtId="167" fontId="12" fillId="6" borderId="64" xfId="13" applyNumberFormat="1" applyFill="1" applyBorder="1" applyAlignment="1">
      <alignment horizontal="center"/>
    </xf>
    <xf numFmtId="165" fontId="0" fillId="8" borderId="64" xfId="0" applyNumberFormat="1" applyFill="1" applyBorder="1" applyAlignment="1">
      <alignment horizontal="center"/>
    </xf>
    <xf numFmtId="167" fontId="12" fillId="8" borderId="64" xfId="13" applyNumberFormat="1" applyFill="1" applyBorder="1" applyAlignment="1">
      <alignment horizontal="center"/>
    </xf>
    <xf numFmtId="165" fontId="32" fillId="6" borderId="64" xfId="0" applyNumberFormat="1" applyFont="1" applyFill="1" applyBorder="1" applyAlignment="1">
      <alignment horizontal="left" wrapText="1"/>
    </xf>
    <xf numFmtId="165" fontId="32" fillId="8" borderId="64" xfId="0" applyNumberFormat="1" applyFont="1" applyFill="1" applyBorder="1" applyAlignment="1">
      <alignment horizontal="left" wrapText="1"/>
    </xf>
    <xf numFmtId="165" fontId="90" fillId="8" borderId="64" xfId="0" applyNumberFormat="1" applyFont="1" applyFill="1" applyBorder="1" applyAlignment="1">
      <alignment horizontal="left" wrapText="1"/>
    </xf>
    <xf numFmtId="165" fontId="90" fillId="6" borderId="64" xfId="0" applyNumberFormat="1" applyFont="1" applyFill="1" applyBorder="1" applyAlignment="1">
      <alignment horizontal="left" wrapText="1"/>
    </xf>
    <xf numFmtId="0" fontId="60" fillId="0" borderId="0" xfId="0" applyFont="1" applyFill="1" applyAlignment="1">
      <alignment horizontal="left"/>
    </xf>
    <xf numFmtId="0" fontId="8" fillId="0" borderId="0" xfId="0" applyFont="1" applyFill="1" applyAlignment="1">
      <alignment horizontal="left"/>
    </xf>
    <xf numFmtId="165" fontId="32" fillId="0" borderId="1" xfId="0" applyNumberFormat="1" applyFont="1" applyFill="1" applyBorder="1" applyAlignment="1">
      <alignment horizontal="left" wrapText="1"/>
    </xf>
    <xf numFmtId="165" fontId="104" fillId="6" borderId="1" xfId="0" applyNumberFormat="1" applyFont="1" applyFill="1" applyBorder="1" applyAlignment="1">
      <alignment horizontal="left" wrapText="1"/>
    </xf>
    <xf numFmtId="0" fontId="11" fillId="10" borderId="0" xfId="0" applyFont="1" applyFill="1" applyBorder="1"/>
    <xf numFmtId="4" fontId="11" fillId="10" borderId="0" xfId="0" applyNumberFormat="1" applyFont="1" applyFill="1" applyBorder="1"/>
    <xf numFmtId="4" fontId="12" fillId="42" borderId="64" xfId="13" applyNumberFormat="1" applyFill="1" applyBorder="1" applyAlignment="1">
      <alignment horizontal="center" vertical="center" wrapText="1"/>
    </xf>
    <xf numFmtId="0" fontId="9" fillId="42" borderId="64" xfId="0" applyFont="1" applyFill="1" applyBorder="1" applyAlignment="1">
      <alignment vertical="center"/>
    </xf>
    <xf numFmtId="4" fontId="57" fillId="42" borderId="64" xfId="11" applyNumberFormat="1" applyFont="1" applyFill="1" applyBorder="1" applyAlignment="1">
      <alignment horizontal="center" vertical="center" wrapText="1"/>
    </xf>
    <xf numFmtId="0" fontId="9" fillId="42" borderId="64" xfId="0" applyFont="1" applyFill="1" applyBorder="1" applyAlignment="1">
      <alignment horizontal="center" vertical="center"/>
    </xf>
    <xf numFmtId="0" fontId="12" fillId="42" borderId="64" xfId="13" applyNumberFormat="1" applyFill="1" applyBorder="1" applyAlignment="1" applyProtection="1">
      <alignment horizontal="center" vertical="center"/>
    </xf>
    <xf numFmtId="0" fontId="12" fillId="42" borderId="64" xfId="13" applyFill="1" applyBorder="1" applyAlignment="1">
      <alignment horizontal="center" vertical="center"/>
    </xf>
    <xf numFmtId="49" fontId="11" fillId="42" borderId="64" xfId="0" applyNumberFormat="1" applyFont="1" applyFill="1" applyBorder="1" applyAlignment="1">
      <alignment horizontal="center" vertical="center"/>
    </xf>
    <xf numFmtId="0" fontId="105" fillId="0" borderId="20" xfId="0" applyNumberFormat="1" applyFont="1" applyFill="1" applyBorder="1" applyAlignment="1" applyProtection="1">
      <alignment horizontal="center" vertical="center" wrapText="1"/>
    </xf>
    <xf numFmtId="0" fontId="12" fillId="46" borderId="19" xfId="13" applyFill="1" applyBorder="1" applyAlignment="1">
      <alignment vertical="center" wrapText="1" shrinkToFit="1"/>
    </xf>
    <xf numFmtId="49" fontId="76" fillId="42" borderId="19" xfId="13" applyNumberFormat="1" applyFont="1" applyFill="1" applyBorder="1" applyAlignment="1" applyProtection="1">
      <alignment horizontal="center" vertical="center"/>
    </xf>
    <xf numFmtId="0" fontId="8" fillId="7" borderId="64" xfId="0" applyFont="1" applyFill="1" applyBorder="1" applyAlignment="1">
      <alignment horizontal="center" vertical="center" wrapText="1"/>
    </xf>
    <xf numFmtId="0" fontId="8" fillId="42" borderId="20" xfId="0" applyFont="1" applyFill="1" applyBorder="1" applyAlignment="1">
      <alignment horizontal="center" vertical="center" wrapText="1"/>
    </xf>
    <xf numFmtId="0" fontId="8" fillId="7" borderId="20" xfId="0" applyFont="1" applyFill="1" applyBorder="1" applyAlignment="1">
      <alignment horizontal="center" vertical="center" wrapText="1"/>
    </xf>
    <xf numFmtId="0" fontId="8" fillId="0" borderId="64" xfId="0" applyFont="1" applyFill="1" applyBorder="1" applyAlignment="1">
      <alignment horizontal="center" vertical="center" wrapText="1"/>
    </xf>
    <xf numFmtId="4" fontId="13" fillId="4" borderId="3" xfId="0" applyNumberFormat="1" applyFont="1" applyFill="1" applyBorder="1" applyAlignment="1">
      <alignment horizontal="center" vertical="center" wrapText="1"/>
    </xf>
    <xf numFmtId="0" fontId="27" fillId="42" borderId="20" xfId="0" applyFont="1" applyFill="1" applyBorder="1" applyAlignment="1">
      <alignment horizontal="center" vertical="center"/>
    </xf>
    <xf numFmtId="0" fontId="62" fillId="42" borderId="19" xfId="0" applyFont="1" applyFill="1" applyBorder="1" applyAlignment="1">
      <alignment horizontal="justify" vertical="center"/>
    </xf>
    <xf numFmtId="4" fontId="57" fillId="42" borderId="49" xfId="11" applyNumberFormat="1" applyFont="1" applyFill="1" applyBorder="1" applyAlignment="1">
      <alignment horizontal="center" vertical="center" wrapText="1"/>
    </xf>
    <xf numFmtId="0" fontId="9" fillId="42" borderId="20" xfId="0" applyFont="1" applyFill="1" applyBorder="1" applyAlignment="1">
      <alignment horizontal="center" vertical="center"/>
    </xf>
    <xf numFmtId="4" fontId="57" fillId="42" borderId="48" xfId="11" applyNumberFormat="1" applyFont="1" applyFill="1" applyBorder="1" applyAlignment="1">
      <alignment horizontal="center" vertical="center" wrapText="1"/>
    </xf>
    <xf numFmtId="0" fontId="9" fillId="42" borderId="46" xfId="0" applyFont="1" applyFill="1" applyBorder="1" applyAlignment="1">
      <alignment vertical="center"/>
    </xf>
    <xf numFmtId="0" fontId="12" fillId="42" borderId="20" xfId="13" applyFill="1" applyBorder="1" applyAlignment="1">
      <alignment wrapText="1"/>
    </xf>
    <xf numFmtId="0" fontId="12" fillId="42" borderId="0" xfId="13" applyFill="1" applyAlignment="1">
      <alignment wrapText="1"/>
    </xf>
    <xf numFmtId="0" fontId="2" fillId="42" borderId="20" xfId="0" applyFont="1" applyFill="1" applyBorder="1" applyAlignment="1">
      <alignment horizontal="left" vertical="center" wrapText="1"/>
    </xf>
    <xf numFmtId="0" fontId="12" fillId="42" borderId="0" xfId="13" applyFill="1" applyBorder="1" applyAlignment="1">
      <alignment horizontal="center" vertical="center"/>
    </xf>
    <xf numFmtId="0" fontId="0" fillId="0" borderId="0" xfId="0" applyAlignment="1">
      <alignment wrapText="1"/>
    </xf>
    <xf numFmtId="0" fontId="60" fillId="0" borderId="0" xfId="0" applyFont="1" applyAlignment="1">
      <alignment wrapText="1"/>
    </xf>
    <xf numFmtId="4" fontId="12" fillId="0" borderId="40" xfId="13" applyNumberFormat="1" applyFill="1" applyBorder="1" applyAlignment="1">
      <alignment horizontal="center" vertical="center" wrapText="1" shrinkToFit="1"/>
    </xf>
    <xf numFmtId="0" fontId="74" fillId="35" borderId="19" xfId="4" applyFont="1" applyFill="1" applyBorder="1" applyAlignment="1">
      <alignment vertical="center" wrapText="1" shrinkToFit="1"/>
    </xf>
    <xf numFmtId="0" fontId="59" fillId="42" borderId="19" xfId="11" applyFont="1" applyFill="1" applyBorder="1" applyAlignment="1">
      <alignment wrapText="1"/>
    </xf>
    <xf numFmtId="0" fontId="5" fillId="42" borderId="19" xfId="11" applyFont="1" applyFill="1" applyBorder="1" applyAlignment="1">
      <alignment horizontal="right" vertical="center" wrapText="1"/>
    </xf>
    <xf numFmtId="0" fontId="86" fillId="44" borderId="3" xfId="0" applyFont="1" applyFill="1" applyBorder="1" applyAlignment="1">
      <alignment horizontal="center" vertical="center" wrapText="1"/>
    </xf>
    <xf numFmtId="0" fontId="105" fillId="42" borderId="20" xfId="0" applyNumberFormat="1" applyFont="1" applyFill="1" applyBorder="1" applyAlignment="1" applyProtection="1">
      <alignment horizontal="center" vertical="center" wrapText="1"/>
    </xf>
    <xf numFmtId="0" fontId="12" fillId="42" borderId="19" xfId="13" applyFill="1" applyBorder="1" applyAlignment="1">
      <alignment wrapText="1"/>
    </xf>
    <xf numFmtId="0" fontId="105" fillId="42" borderId="20" xfId="0" applyNumberFormat="1" applyFont="1" applyFill="1" applyBorder="1" applyAlignment="1" applyProtection="1">
      <alignment horizontal="center" vertical="center"/>
    </xf>
    <xf numFmtId="0" fontId="8" fillId="0" borderId="69" xfId="0" applyFont="1" applyFill="1" applyBorder="1"/>
    <xf numFmtId="0" fontId="8" fillId="0" borderId="69" xfId="0" applyFont="1" applyFill="1" applyBorder="1" applyAlignment="1">
      <alignment horizontal="justify" wrapText="1"/>
    </xf>
    <xf numFmtId="0" fontId="50" fillId="0" borderId="67" xfId="0" applyFont="1" applyFill="1" applyBorder="1" applyAlignment="1">
      <alignment horizontal="center" vertical="center" wrapText="1"/>
    </xf>
    <xf numFmtId="0" fontId="12" fillId="0" borderId="69" xfId="13" applyFill="1" applyBorder="1" applyAlignment="1">
      <alignment horizontal="center"/>
    </xf>
    <xf numFmtId="0" fontId="12" fillId="0" borderId="67" xfId="13" applyFill="1" applyBorder="1" applyAlignment="1">
      <alignment horizontal="center"/>
    </xf>
    <xf numFmtId="165" fontId="104" fillId="0" borderId="64" xfId="0" applyNumberFormat="1" applyFont="1" applyFill="1" applyBorder="1" applyAlignment="1">
      <alignment horizontal="left" wrapText="1"/>
    </xf>
    <xf numFmtId="165" fontId="91" fillId="0" borderId="64" xfId="0" applyNumberFormat="1" applyFont="1" applyFill="1" applyBorder="1" applyAlignment="1">
      <alignment horizontal="left" wrapText="1"/>
    </xf>
    <xf numFmtId="165" fontId="12" fillId="0" borderId="64" xfId="13" applyNumberFormat="1" applyFill="1" applyBorder="1" applyAlignment="1">
      <alignment horizontal="left" wrapText="1"/>
    </xf>
    <xf numFmtId="167" fontId="12" fillId="0" borderId="64" xfId="13" applyNumberFormat="1" applyFill="1" applyBorder="1" applyAlignment="1">
      <alignment horizontal="center"/>
    </xf>
    <xf numFmtId="4" fontId="12" fillId="0" borderId="64" xfId="13" applyNumberFormat="1" applyFill="1" applyBorder="1" applyAlignment="1">
      <alignment horizontal="center"/>
    </xf>
    <xf numFmtId="165" fontId="90" fillId="0" borderId="64" xfId="0" applyNumberFormat="1" applyFont="1" applyFill="1" applyBorder="1" applyAlignment="1">
      <alignment horizontal="left" wrapText="1"/>
    </xf>
    <xf numFmtId="165" fontId="32" fillId="0" borderId="64" xfId="0" applyNumberFormat="1" applyFont="1" applyFill="1" applyBorder="1" applyAlignment="1">
      <alignment horizontal="left" wrapText="1"/>
    </xf>
    <xf numFmtId="2" fontId="12" fillId="0" borderId="0" xfId="13" applyNumberFormat="1" applyFill="1" applyBorder="1" applyAlignment="1" applyProtection="1">
      <alignment horizontal="center" vertical="center"/>
    </xf>
    <xf numFmtId="4" fontId="12" fillId="0" borderId="0" xfId="13" applyNumberFormat="1" applyFill="1" applyBorder="1" applyAlignment="1" applyProtection="1">
      <alignment horizontal="center" vertical="center"/>
    </xf>
    <xf numFmtId="4" fontId="0" fillId="0" borderId="0" xfId="0" applyNumberFormat="1" applyFill="1" applyAlignment="1">
      <alignment horizontal="center" vertical="center"/>
    </xf>
    <xf numFmtId="165" fontId="104" fillId="8" borderId="1" xfId="0" applyNumberFormat="1" applyFont="1" applyFill="1" applyBorder="1" applyAlignment="1">
      <alignment horizontal="left" wrapText="1"/>
    </xf>
    <xf numFmtId="4" fontId="57" fillId="42" borderId="19" xfId="0" applyNumberFormat="1" applyFont="1" applyFill="1" applyBorder="1" applyAlignment="1">
      <alignment horizontal="center" vertical="center"/>
    </xf>
    <xf numFmtId="4" fontId="12" fillId="42" borderId="19" xfId="13" applyNumberFormat="1" applyFill="1" applyBorder="1" applyAlignment="1">
      <alignment horizontal="center" vertical="center"/>
    </xf>
    <xf numFmtId="0" fontId="8" fillId="0" borderId="70" xfId="0" applyFont="1" applyFill="1" applyBorder="1"/>
    <xf numFmtId="0" fontId="8" fillId="0" borderId="70" xfId="0" applyFont="1" applyFill="1" applyBorder="1" applyAlignment="1">
      <alignment horizontal="justify" wrapText="1"/>
    </xf>
    <xf numFmtId="0" fontId="12" fillId="0" borderId="71" xfId="13" applyFill="1" applyBorder="1" applyAlignment="1">
      <alignment horizontal="center" vertical="center"/>
    </xf>
    <xf numFmtId="49" fontId="85" fillId="0" borderId="67" xfId="0" applyNumberFormat="1" applyFont="1" applyFill="1" applyBorder="1"/>
    <xf numFmtId="0" fontId="12" fillId="42" borderId="19" xfId="13" applyFill="1" applyBorder="1" applyAlignment="1">
      <alignment horizontal="center" vertical="center" wrapText="1"/>
    </xf>
    <xf numFmtId="0" fontId="84" fillId="7" borderId="19" xfId="0" applyFont="1" applyFill="1" applyBorder="1" applyAlignment="1">
      <alignment horizontal="center" vertical="center" wrapText="1"/>
    </xf>
    <xf numFmtId="49" fontId="81" fillId="7" borderId="19" xfId="0" applyNumberFormat="1" applyFont="1" applyFill="1" applyBorder="1" applyAlignment="1">
      <alignment horizontal="center" vertical="center"/>
    </xf>
    <xf numFmtId="0" fontId="62" fillId="7" borderId="19" xfId="0" applyFont="1" applyFill="1" applyBorder="1" applyAlignment="1">
      <alignment horizontal="justify" vertical="center"/>
    </xf>
    <xf numFmtId="0" fontId="20" fillId="7" borderId="20" xfId="0" applyFont="1" applyFill="1" applyBorder="1" applyAlignment="1">
      <alignment vertical="center"/>
    </xf>
    <xf numFmtId="0" fontId="27" fillId="7" borderId="20" xfId="0" applyFont="1" applyFill="1" applyBorder="1" applyAlignment="1">
      <alignment horizontal="center" vertical="center"/>
    </xf>
    <xf numFmtId="0" fontId="12" fillId="7" borderId="31" xfId="13" applyNumberFormat="1" applyFill="1" applyBorder="1" applyAlignment="1" applyProtection="1">
      <alignment horizontal="center" vertical="center"/>
      <protection locked="0"/>
    </xf>
    <xf numFmtId="0" fontId="12" fillId="7" borderId="19" xfId="13" applyNumberFormat="1" applyFill="1" applyBorder="1" applyAlignment="1" applyProtection="1">
      <alignment horizontal="center" vertical="center"/>
      <protection locked="0"/>
    </xf>
    <xf numFmtId="4" fontId="9" fillId="7" borderId="19" xfId="0" applyNumberFormat="1" applyFont="1" applyFill="1" applyBorder="1"/>
    <xf numFmtId="0" fontId="12" fillId="7" borderId="41" xfId="13" applyFill="1" applyBorder="1" applyAlignment="1">
      <alignment horizontal="center" vertical="center"/>
    </xf>
    <xf numFmtId="0" fontId="94" fillId="7" borderId="19" xfId="0" applyFont="1" applyFill="1" applyBorder="1"/>
    <xf numFmtId="14" fontId="20" fillId="42" borderId="19" xfId="0" applyNumberFormat="1" applyFont="1" applyFill="1" applyBorder="1"/>
    <xf numFmtId="0" fontId="74" fillId="42" borderId="19" xfId="4" applyFont="1" applyFill="1" applyBorder="1" applyAlignment="1">
      <alignment vertical="center" wrapText="1" shrinkToFit="1"/>
    </xf>
    <xf numFmtId="0" fontId="69" fillId="24" borderId="72" xfId="0" applyFont="1" applyFill="1" applyBorder="1"/>
    <xf numFmtId="0" fontId="58" fillId="25" borderId="73" xfId="0" applyFont="1" applyFill="1" applyBorder="1" applyAlignment="1">
      <alignment vertical="center"/>
    </xf>
    <xf numFmtId="0" fontId="58" fillId="25" borderId="74" xfId="0" applyFont="1" applyFill="1" applyBorder="1" applyAlignment="1">
      <alignment vertical="center"/>
    </xf>
    <xf numFmtId="0" fontId="0" fillId="0" borderId="81" xfId="0" applyBorder="1" applyAlignment="1">
      <alignment wrapText="1"/>
    </xf>
    <xf numFmtId="4" fontId="57" fillId="0" borderId="81" xfId="11" applyNumberFormat="1" applyFont="1" applyFill="1" applyBorder="1" applyAlignment="1">
      <alignment horizontal="center" vertical="center" wrapText="1"/>
    </xf>
    <xf numFmtId="0" fontId="8" fillId="0" borderId="81" xfId="0" applyFont="1" applyFill="1" applyBorder="1"/>
    <xf numFmtId="4" fontId="11" fillId="0" borderId="81" xfId="0" applyNumberFormat="1" applyFont="1" applyFill="1" applyBorder="1" applyAlignment="1">
      <alignment horizontal="center" vertical="center"/>
    </xf>
    <xf numFmtId="0" fontId="8" fillId="0" borderId="81" xfId="0" applyFont="1" applyFill="1" applyBorder="1" applyAlignment="1">
      <alignment horizontal="justify" wrapText="1"/>
    </xf>
    <xf numFmtId="0" fontId="50" fillId="0" borderId="81" xfId="0" applyFont="1" applyFill="1" applyBorder="1" applyAlignment="1">
      <alignment horizontal="center" vertical="center" wrapText="1"/>
    </xf>
    <xf numFmtId="0" fontId="12" fillId="0" borderId="81" xfId="13" applyFill="1" applyBorder="1" applyAlignment="1">
      <alignment horizontal="center" vertical="center"/>
    </xf>
    <xf numFmtId="0" fontId="12" fillId="0" borderId="81" xfId="13" applyFill="1" applyBorder="1" applyAlignment="1">
      <alignment horizontal="center"/>
    </xf>
    <xf numFmtId="4" fontId="57" fillId="7" borderId="6" xfId="11" applyNumberFormat="1" applyFont="1" applyFill="1" applyBorder="1" applyAlignment="1">
      <alignment horizontal="center" vertical="center" wrapText="1"/>
    </xf>
    <xf numFmtId="4" fontId="11" fillId="7" borderId="5" xfId="0" applyNumberFormat="1" applyFont="1" applyFill="1" applyBorder="1" applyAlignment="1">
      <alignment horizontal="center" vertical="center"/>
    </xf>
    <xf numFmtId="0" fontId="8" fillId="7" borderId="19" xfId="0" applyFont="1" applyFill="1" applyBorder="1" applyAlignment="1">
      <alignment horizontal="justify" wrapText="1"/>
    </xf>
    <xf numFmtId="0" fontId="100" fillId="7" borderId="19" xfId="0" applyFont="1" applyFill="1" applyBorder="1" applyAlignment="1">
      <alignment vertical="center" wrapText="1"/>
    </xf>
    <xf numFmtId="0" fontId="12" fillId="7" borderId="5" xfId="13" applyFill="1" applyBorder="1" applyAlignment="1">
      <alignment horizontal="center" vertical="center"/>
    </xf>
    <xf numFmtId="0" fontId="12" fillId="7" borderId="5" xfId="13" applyFill="1" applyBorder="1" applyAlignment="1">
      <alignment horizontal="center"/>
    </xf>
    <xf numFmtId="0" fontId="50" fillId="7" borderId="20" xfId="0" applyFont="1" applyFill="1" applyBorder="1" applyAlignment="1">
      <alignment horizontal="left" vertical="center" wrapText="1"/>
    </xf>
    <xf numFmtId="0" fontId="9" fillId="7" borderId="19" xfId="0" applyFont="1" applyFill="1" applyBorder="1" applyAlignment="1">
      <alignment vertical="center"/>
    </xf>
    <xf numFmtId="0" fontId="9" fillId="7" borderId="19" xfId="0" applyFont="1" applyFill="1" applyBorder="1" applyAlignment="1">
      <alignment horizontal="center" vertical="center"/>
    </xf>
    <xf numFmtId="0" fontId="27" fillId="7" borderId="19" xfId="0" applyFont="1" applyFill="1" applyBorder="1" applyAlignment="1">
      <alignment horizontal="center" vertical="center" wrapText="1"/>
    </xf>
    <xf numFmtId="0" fontId="50" fillId="7" borderId="41" xfId="0" applyFont="1" applyFill="1" applyBorder="1" applyAlignment="1">
      <alignment horizontal="center" vertical="center" wrapText="1"/>
    </xf>
    <xf numFmtId="0" fontId="12" fillId="7" borderId="81" xfId="13" applyFill="1" applyBorder="1" applyAlignment="1">
      <alignment horizontal="center" vertical="center"/>
    </xf>
    <xf numFmtId="4" fontId="11" fillId="7" borderId="42" xfId="0" applyNumberFormat="1" applyFont="1" applyFill="1" applyBorder="1" applyAlignment="1">
      <alignment horizontal="center" vertical="center"/>
    </xf>
    <xf numFmtId="0" fontId="12" fillId="7" borderId="47" xfId="13" applyFill="1" applyBorder="1" applyAlignment="1">
      <alignment horizontal="center" vertical="center"/>
    </xf>
    <xf numFmtId="0" fontId="0" fillId="7" borderId="46" xfId="0" applyFill="1" applyBorder="1" applyAlignment="1">
      <alignment wrapText="1"/>
    </xf>
    <xf numFmtId="4" fontId="57" fillId="7" borderId="60" xfId="11" applyNumberFormat="1" applyFont="1" applyFill="1" applyBorder="1" applyAlignment="1">
      <alignment horizontal="center" vertical="center" wrapText="1"/>
    </xf>
    <xf numFmtId="4" fontId="57" fillId="7" borderId="61" xfId="11" applyNumberFormat="1" applyFont="1" applyFill="1" applyBorder="1" applyAlignment="1">
      <alignment horizontal="center" vertical="center" wrapText="1"/>
    </xf>
    <xf numFmtId="0" fontId="8" fillId="7" borderId="63" xfId="0" applyFont="1" applyFill="1" applyBorder="1"/>
    <xf numFmtId="4" fontId="11" fillId="7" borderId="61" xfId="0" applyNumberFormat="1" applyFont="1" applyFill="1" applyBorder="1" applyAlignment="1">
      <alignment horizontal="center" vertical="center"/>
    </xf>
    <xf numFmtId="0" fontId="8" fillId="7" borderId="63" xfId="0" applyFont="1" applyFill="1" applyBorder="1" applyAlignment="1">
      <alignment horizontal="justify" wrapText="1"/>
    </xf>
    <xf numFmtId="0" fontId="12" fillId="7" borderId="63" xfId="13" applyFill="1" applyBorder="1" applyAlignment="1">
      <alignment horizontal="center"/>
    </xf>
    <xf numFmtId="0" fontId="12" fillId="7" borderId="61" xfId="13" applyFill="1" applyBorder="1" applyAlignment="1">
      <alignment horizontal="center"/>
    </xf>
    <xf numFmtId="0" fontId="71" fillId="42" borderId="20" xfId="11" applyFont="1" applyFill="1" applyBorder="1" applyAlignment="1">
      <alignment wrapText="1"/>
    </xf>
    <xf numFmtId="4" fontId="31" fillId="0" borderId="82" xfId="0" applyNumberFormat="1" applyFont="1" applyFill="1" applyBorder="1" applyAlignment="1">
      <alignment horizontal="center"/>
    </xf>
    <xf numFmtId="0" fontId="12" fillId="44" borderId="3" xfId="13" applyNumberFormat="1" applyFont="1" applyFill="1" applyBorder="1" applyAlignment="1" applyProtection="1">
      <alignment horizontal="center" vertical="center"/>
    </xf>
    <xf numFmtId="0" fontId="11" fillId="0" borderId="81" xfId="0" applyFont="1" applyFill="1" applyBorder="1"/>
    <xf numFmtId="0" fontId="58" fillId="7" borderId="73" xfId="0" applyFont="1" applyFill="1" applyBorder="1"/>
    <xf numFmtId="0" fontId="58" fillId="7" borderId="74" xfId="0" applyFont="1" applyFill="1" applyBorder="1"/>
    <xf numFmtId="0" fontId="8" fillId="0" borderId="81" xfId="0" applyFont="1" applyFill="1" applyBorder="1" applyAlignment="1">
      <alignment vertical="center"/>
    </xf>
    <xf numFmtId="2" fontId="11" fillId="47" borderId="3" xfId="4" applyNumberFormat="1" applyFont="1" applyFill="1" applyBorder="1" applyAlignment="1">
      <alignment horizontal="center" vertical="center" wrapText="1" shrinkToFit="1"/>
    </xf>
    <xf numFmtId="0" fontId="58" fillId="7" borderId="20" xfId="0" applyFont="1" applyFill="1" applyBorder="1"/>
    <xf numFmtId="0" fontId="58" fillId="7" borderId="58" xfId="0" applyFont="1" applyFill="1" applyBorder="1"/>
    <xf numFmtId="0" fontId="0" fillId="42" borderId="75" xfId="0" applyFill="1" applyBorder="1" applyAlignment="1">
      <alignment wrapText="1"/>
    </xf>
    <xf numFmtId="4" fontId="57" fillId="42" borderId="76" xfId="11" applyNumberFormat="1" applyFont="1" applyFill="1" applyBorder="1" applyAlignment="1">
      <alignment horizontal="center" vertical="center" wrapText="1"/>
    </xf>
    <xf numFmtId="4" fontId="57" fillId="42" borderId="77" xfId="11" applyNumberFormat="1" applyFont="1" applyFill="1" applyBorder="1" applyAlignment="1">
      <alignment horizontal="center" vertical="center" wrapText="1"/>
    </xf>
    <xf numFmtId="4" fontId="57" fillId="42" borderId="61" xfId="11" applyNumberFormat="1" applyFont="1" applyFill="1" applyBorder="1" applyAlignment="1">
      <alignment horizontal="center" vertical="center" wrapText="1"/>
    </xf>
    <xf numFmtId="4" fontId="11" fillId="42" borderId="77" xfId="0" applyNumberFormat="1" applyFont="1" applyFill="1" applyBorder="1" applyAlignment="1">
      <alignment horizontal="center" vertical="center"/>
    </xf>
    <xf numFmtId="4" fontId="11" fillId="42" borderId="79" xfId="0" applyNumberFormat="1" applyFont="1" applyFill="1" applyBorder="1" applyAlignment="1">
      <alignment horizontal="center" vertical="center"/>
    </xf>
    <xf numFmtId="0" fontId="8" fillId="42" borderId="78" xfId="0" applyFont="1" applyFill="1" applyBorder="1"/>
    <xf numFmtId="0" fontId="8" fillId="42" borderId="78" xfId="0" applyFont="1" applyFill="1" applyBorder="1" applyAlignment="1">
      <alignment horizontal="justify" wrapText="1"/>
    </xf>
    <xf numFmtId="0" fontId="27" fillId="42" borderId="77" xfId="0" applyFont="1" applyFill="1" applyBorder="1" applyAlignment="1">
      <alignment horizontal="center" vertical="center" wrapText="1"/>
    </xf>
    <xf numFmtId="0" fontId="12" fillId="42" borderId="80" xfId="13" applyFill="1" applyBorder="1" applyAlignment="1">
      <alignment horizontal="center" vertical="center"/>
    </xf>
    <xf numFmtId="0" fontId="12" fillId="42" borderId="77" xfId="13" applyFill="1" applyBorder="1" applyAlignment="1">
      <alignment horizontal="center"/>
    </xf>
    <xf numFmtId="0" fontId="0" fillId="42" borderId="81" xfId="0" applyFill="1" applyBorder="1" applyAlignment="1">
      <alignment wrapText="1"/>
    </xf>
    <xf numFmtId="4" fontId="57" fillId="42" borderId="81" xfId="11" applyNumberFormat="1" applyFont="1" applyFill="1" applyBorder="1" applyAlignment="1">
      <alignment horizontal="center" vertical="center" wrapText="1"/>
    </xf>
    <xf numFmtId="4" fontId="11" fillId="42" borderId="81" xfId="0" applyNumberFormat="1" applyFont="1" applyFill="1" applyBorder="1" applyAlignment="1">
      <alignment horizontal="center" vertical="center"/>
    </xf>
    <xf numFmtId="0" fontId="8" fillId="42" borderId="81" xfId="0" applyFont="1" applyFill="1" applyBorder="1"/>
    <xf numFmtId="0" fontId="8" fillId="42" borderId="81" xfId="0" applyFont="1" applyFill="1" applyBorder="1" applyAlignment="1">
      <alignment horizontal="justify" wrapText="1"/>
    </xf>
    <xf numFmtId="0" fontId="12" fillId="42" borderId="81" xfId="13" applyFill="1" applyBorder="1" applyAlignment="1">
      <alignment horizontal="center" vertical="center"/>
    </xf>
    <xf numFmtId="0" fontId="12" fillId="42" borderId="81" xfId="13" applyFill="1" applyBorder="1" applyAlignment="1">
      <alignment horizontal="center"/>
    </xf>
    <xf numFmtId="4" fontId="57" fillId="42" borderId="82" xfId="11" applyNumberFormat="1" applyFont="1" applyFill="1" applyBorder="1" applyAlignment="1">
      <alignment horizontal="center" vertical="center" wrapText="1"/>
    </xf>
    <xf numFmtId="0" fontId="9" fillId="42" borderId="74" xfId="0" applyFont="1" applyFill="1" applyBorder="1" applyAlignment="1">
      <alignment vertical="center"/>
    </xf>
    <xf numFmtId="4" fontId="20" fillId="42" borderId="83" xfId="4" applyNumberFormat="1" applyFont="1" applyFill="1" applyBorder="1" applyAlignment="1">
      <alignment horizontal="center" vertical="center" wrapText="1" shrinkToFit="1"/>
    </xf>
    <xf numFmtId="0" fontId="8" fillId="42" borderId="19" xfId="0" applyFont="1" applyFill="1" applyBorder="1" applyAlignment="1">
      <alignment horizontal="justify" wrapText="1"/>
    </xf>
    <xf numFmtId="0" fontId="6" fillId="0" borderId="84" xfId="15" applyFont="1" applyFill="1" applyBorder="1" applyAlignment="1">
      <alignment horizontal="left" vertical="center" wrapText="1"/>
    </xf>
    <xf numFmtId="4" fontId="57" fillId="0" borderId="84" xfId="11" applyNumberFormat="1" applyFont="1" applyFill="1" applyBorder="1" applyAlignment="1">
      <alignment horizontal="center" vertical="center" wrapText="1"/>
    </xf>
    <xf numFmtId="0" fontId="8" fillId="0" borderId="84" xfId="0" applyFont="1" applyFill="1" applyBorder="1"/>
    <xf numFmtId="4" fontId="11" fillId="0" borderId="84" xfId="0" applyNumberFormat="1" applyFont="1" applyFill="1" applyBorder="1" applyAlignment="1">
      <alignment horizontal="center" vertical="center"/>
    </xf>
    <xf numFmtId="0" fontId="8" fillId="0" borderId="84" xfId="0" applyFont="1" applyFill="1" applyBorder="1" applyAlignment="1">
      <alignment horizontal="justify" wrapText="1"/>
    </xf>
    <xf numFmtId="0" fontId="8" fillId="0" borderId="84" xfId="0" applyFont="1" applyFill="1" applyBorder="1" applyAlignment="1">
      <alignment horizontal="center" wrapText="1"/>
    </xf>
    <xf numFmtId="0" fontId="12" fillId="0" borderId="84" xfId="13" applyFill="1" applyBorder="1" applyAlignment="1">
      <alignment horizontal="center" vertical="center"/>
    </xf>
    <xf numFmtId="0" fontId="12" fillId="0" borderId="84" xfId="13" applyFill="1" applyBorder="1" applyAlignment="1">
      <alignment horizontal="center"/>
    </xf>
    <xf numFmtId="0" fontId="6" fillId="0" borderId="46" xfId="15" applyFont="1" applyFill="1" applyBorder="1" applyAlignment="1">
      <alignment horizontal="left" vertical="center" wrapText="1"/>
    </xf>
    <xf numFmtId="4" fontId="57" fillId="0" borderId="46" xfId="11" applyNumberFormat="1" applyFont="1" applyFill="1" applyBorder="1" applyAlignment="1">
      <alignment horizontal="center" vertical="center" wrapText="1"/>
    </xf>
    <xf numFmtId="0" fontId="8" fillId="0" borderId="46" xfId="0" applyFont="1" applyFill="1" applyBorder="1"/>
    <xf numFmtId="4" fontId="11" fillId="0" borderId="46" xfId="0" applyNumberFormat="1" applyFont="1" applyFill="1" applyBorder="1" applyAlignment="1">
      <alignment horizontal="center" vertical="center"/>
    </xf>
    <xf numFmtId="0" fontId="8" fillId="0" borderId="46" xfId="0" applyFont="1" applyFill="1" applyBorder="1" applyAlignment="1">
      <alignment horizontal="justify" wrapText="1"/>
    </xf>
    <xf numFmtId="0" fontId="69" fillId="0" borderId="46" xfId="0" applyFont="1" applyFill="1" applyBorder="1"/>
    <xf numFmtId="4" fontId="57" fillId="0" borderId="85" xfId="11" applyNumberFormat="1" applyFont="1" applyFill="1" applyBorder="1" applyAlignment="1">
      <alignment horizontal="center" vertical="center" wrapText="1"/>
    </xf>
    <xf numFmtId="0" fontId="12" fillId="0" borderId="85" xfId="13" applyFill="1" applyBorder="1" applyAlignment="1">
      <alignment horizontal="center" vertical="center"/>
    </xf>
    <xf numFmtId="0" fontId="8" fillId="0" borderId="46" xfId="0" applyFont="1" applyFill="1" applyBorder="1" applyAlignment="1">
      <alignment horizontal="center" wrapText="1"/>
    </xf>
    <xf numFmtId="4" fontId="12" fillId="8" borderId="85" xfId="13" applyNumberFormat="1" applyFill="1" applyBorder="1" applyAlignment="1" applyProtection="1"/>
    <xf numFmtId="4" fontId="0" fillId="8" borderId="85" xfId="0" applyNumberFormat="1" applyFill="1" applyBorder="1"/>
    <xf numFmtId="4" fontId="0" fillId="6" borderId="85" xfId="0" applyNumberFormat="1" applyFill="1" applyBorder="1" applyAlignment="1">
      <alignment horizontal="center"/>
    </xf>
    <xf numFmtId="4" fontId="12" fillId="8" borderId="85" xfId="13" applyNumberFormat="1" applyFill="1" applyBorder="1" applyAlignment="1" applyProtection="1">
      <alignment horizontal="center"/>
    </xf>
    <xf numFmtId="49" fontId="0" fillId="8" borderId="85" xfId="0" applyNumberFormat="1" applyFill="1" applyBorder="1" applyAlignment="1">
      <alignment horizontal="center"/>
    </xf>
    <xf numFmtId="2" fontId="12" fillId="8" borderId="85" xfId="13" applyNumberFormat="1" applyFill="1" applyBorder="1" applyAlignment="1" applyProtection="1">
      <alignment horizontal="center"/>
    </xf>
    <xf numFmtId="2" fontId="12" fillId="6" borderId="85" xfId="13" applyNumberFormat="1" applyFill="1" applyBorder="1" applyAlignment="1" applyProtection="1">
      <alignment horizontal="center"/>
    </xf>
    <xf numFmtId="167" fontId="12" fillId="8" borderId="85" xfId="13" applyNumberFormat="1" applyFill="1" applyBorder="1" applyAlignment="1">
      <alignment horizontal="center"/>
    </xf>
    <xf numFmtId="165" fontId="0" fillId="8" borderId="85" xfId="0" applyNumberFormat="1" applyFill="1" applyBorder="1" applyAlignment="1">
      <alignment horizontal="center"/>
    </xf>
    <xf numFmtId="167" fontId="12" fillId="6" borderId="85" xfId="13" applyNumberFormat="1" applyFill="1" applyBorder="1" applyAlignment="1">
      <alignment horizontal="center"/>
    </xf>
    <xf numFmtId="165" fontId="32" fillId="6" borderId="85" xfId="0" applyNumberFormat="1" applyFont="1" applyFill="1" applyBorder="1" applyAlignment="1">
      <alignment horizontal="left" wrapText="1"/>
    </xf>
    <xf numFmtId="165" fontId="32" fillId="8" borderId="85" xfId="0" applyNumberFormat="1" applyFont="1" applyFill="1" applyBorder="1" applyAlignment="1">
      <alignment horizontal="left" wrapText="1"/>
    </xf>
    <xf numFmtId="165" fontId="90" fillId="8" borderId="85" xfId="0" applyNumberFormat="1" applyFont="1" applyFill="1" applyBorder="1" applyAlignment="1">
      <alignment horizontal="left" wrapText="1"/>
    </xf>
    <xf numFmtId="165" fontId="90" fillId="6" borderId="85" xfId="0" applyNumberFormat="1" applyFont="1" applyFill="1" applyBorder="1" applyAlignment="1">
      <alignment horizontal="left" wrapText="1"/>
    </xf>
    <xf numFmtId="165" fontId="32" fillId="0" borderId="85" xfId="0" applyNumberFormat="1" applyFont="1" applyFill="1" applyBorder="1" applyAlignment="1">
      <alignment horizontal="left" wrapText="1"/>
    </xf>
    <xf numFmtId="167" fontId="12" fillId="0" borderId="85" xfId="13" applyNumberFormat="1" applyFill="1" applyBorder="1" applyAlignment="1">
      <alignment horizontal="center"/>
    </xf>
    <xf numFmtId="4" fontId="57" fillId="42" borderId="6" xfId="11" applyNumberFormat="1" applyFont="1" applyFill="1" applyBorder="1" applyAlignment="1">
      <alignment horizontal="center" vertical="center" wrapText="1"/>
    </xf>
    <xf numFmtId="0" fontId="0" fillId="42" borderId="20" xfId="0" applyFill="1" applyBorder="1" applyAlignment="1">
      <alignment horizontal="center" vertical="center" wrapText="1"/>
    </xf>
    <xf numFmtId="0" fontId="75" fillId="42" borderId="20" xfId="0" applyFont="1" applyFill="1" applyBorder="1" applyAlignment="1">
      <alignment horizontal="center" vertical="center" wrapText="1"/>
    </xf>
    <xf numFmtId="4" fontId="57" fillId="0" borderId="86" xfId="11" applyNumberFormat="1" applyFont="1" applyFill="1" applyBorder="1" applyAlignment="1">
      <alignment horizontal="center" vertical="center" wrapText="1"/>
    </xf>
    <xf numFmtId="0" fontId="8" fillId="0" borderId="86" xfId="0" applyFont="1" applyFill="1" applyBorder="1"/>
    <xf numFmtId="0" fontId="8" fillId="0" borderId="86" xfId="0" applyFont="1" applyFill="1" applyBorder="1" applyAlignment="1">
      <alignment horizontal="justify" wrapText="1"/>
    </xf>
    <xf numFmtId="0" fontId="50" fillId="0" borderId="86" xfId="0" applyFont="1" applyFill="1" applyBorder="1" applyAlignment="1">
      <alignment horizontal="center" vertical="center" wrapText="1"/>
    </xf>
    <xf numFmtId="0" fontId="12" fillId="0" borderId="86" xfId="13" applyFill="1" applyBorder="1" applyAlignment="1">
      <alignment horizontal="center" vertical="center"/>
    </xf>
    <xf numFmtId="0" fontId="12" fillId="0" borderId="86" xfId="13" applyFill="1" applyBorder="1" applyAlignment="1">
      <alignment horizontal="center"/>
    </xf>
    <xf numFmtId="0" fontId="12" fillId="0" borderId="46" xfId="13" applyFill="1" applyBorder="1" applyAlignment="1">
      <alignment horizontal="center" vertical="center"/>
    </xf>
    <xf numFmtId="4" fontId="5" fillId="0" borderId="19" xfId="11" applyNumberFormat="1" applyFont="1" applyFill="1" applyBorder="1" applyAlignment="1">
      <alignment horizontal="center" vertical="center" wrapText="1"/>
    </xf>
    <xf numFmtId="0" fontId="8" fillId="42" borderId="81" xfId="0" applyFont="1" applyFill="1" applyBorder="1" applyAlignment="1">
      <alignment horizontal="center" wrapText="1"/>
    </xf>
    <xf numFmtId="0" fontId="50" fillId="42" borderId="81" xfId="0" applyFont="1" applyFill="1" applyBorder="1" applyAlignment="1">
      <alignment horizontal="center" vertical="center" wrapText="1"/>
    </xf>
    <xf numFmtId="4" fontId="11" fillId="42" borderId="61" xfId="0" applyNumberFormat="1" applyFont="1" applyFill="1" applyBorder="1" applyAlignment="1">
      <alignment horizontal="center" vertical="center"/>
    </xf>
    <xf numFmtId="0" fontId="8" fillId="42" borderId="61" xfId="0" applyFont="1" applyFill="1" applyBorder="1"/>
    <xf numFmtId="0" fontId="8" fillId="42" borderId="61" xfId="0" applyFont="1" applyFill="1" applyBorder="1" applyAlignment="1">
      <alignment horizontal="justify" wrapText="1"/>
    </xf>
    <xf numFmtId="0" fontId="50" fillId="42" borderId="62" xfId="0" applyFont="1" applyFill="1" applyBorder="1" applyAlignment="1">
      <alignment horizontal="center" vertical="center" wrapText="1"/>
    </xf>
    <xf numFmtId="0" fontId="12" fillId="42" borderId="61" xfId="13" applyFill="1" applyBorder="1" applyAlignment="1">
      <alignment horizontal="center" vertical="center"/>
    </xf>
    <xf numFmtId="0" fontId="12" fillId="42" borderId="61" xfId="13" applyFill="1" applyBorder="1" applyAlignment="1">
      <alignment horizontal="center"/>
    </xf>
    <xf numFmtId="14" fontId="27" fillId="42" borderId="20" xfId="0" applyNumberFormat="1" applyFont="1" applyFill="1" applyBorder="1" applyAlignment="1">
      <alignment horizontal="center" vertical="center"/>
    </xf>
    <xf numFmtId="0" fontId="58" fillId="7" borderId="46" xfId="0" applyFont="1" applyFill="1" applyBorder="1"/>
    <xf numFmtId="0" fontId="58" fillId="7" borderId="87" xfId="0" applyFont="1" applyFill="1" applyBorder="1"/>
    <xf numFmtId="0" fontId="50" fillId="0" borderId="46" xfId="0" applyFont="1" applyFill="1" applyBorder="1" applyAlignment="1">
      <alignment horizontal="center" vertical="center" wrapText="1"/>
    </xf>
    <xf numFmtId="0" fontId="12" fillId="0" borderId="46" xfId="13" applyFill="1" applyBorder="1" applyAlignment="1">
      <alignment horizontal="center"/>
    </xf>
    <xf numFmtId="14" fontId="8" fillId="0" borderId="46" xfId="0" applyNumberFormat="1" applyFont="1" applyFill="1" applyBorder="1"/>
    <xf numFmtId="0" fontId="12" fillId="42" borderId="0" xfId="13" applyFill="1"/>
    <xf numFmtId="0" fontId="74" fillId="42" borderId="64" xfId="4" applyFont="1" applyFill="1" applyBorder="1" applyAlignment="1">
      <alignment vertical="center" wrapText="1" shrinkToFit="1"/>
    </xf>
    <xf numFmtId="0" fontId="9" fillId="42" borderId="64" xfId="0" applyFont="1" applyFill="1" applyBorder="1"/>
    <xf numFmtId="4" fontId="11" fillId="42" borderId="64" xfId="0" applyNumberFormat="1" applyFont="1" applyFill="1" applyBorder="1" applyAlignment="1">
      <alignment horizontal="center" vertical="center"/>
    </xf>
    <xf numFmtId="14" fontId="20" fillId="42" borderId="64" xfId="0" applyNumberFormat="1" applyFont="1" applyFill="1" applyBorder="1"/>
    <xf numFmtId="0" fontId="9" fillId="42" borderId="64" xfId="0" applyFont="1" applyFill="1" applyBorder="1" applyAlignment="1">
      <alignment horizontal="justify" wrapText="1"/>
    </xf>
    <xf numFmtId="0" fontId="50" fillId="42" borderId="64" xfId="0" applyFont="1" applyFill="1" applyBorder="1" applyAlignment="1">
      <alignment horizontal="center" vertical="center" wrapText="1"/>
    </xf>
    <xf numFmtId="0" fontId="8" fillId="42" borderId="64" xfId="0" applyFont="1" applyFill="1" applyBorder="1"/>
    <xf numFmtId="0" fontId="12" fillId="42" borderId="64" xfId="13" applyFill="1" applyBorder="1" applyAlignment="1">
      <alignment horizontal="center"/>
    </xf>
    <xf numFmtId="49" fontId="85" fillId="42" borderId="64" xfId="0" applyNumberFormat="1" applyFont="1" applyFill="1" applyBorder="1"/>
    <xf numFmtId="0" fontId="0" fillId="0" borderId="0" xfId="0" applyAlignment="1">
      <alignment horizontal="center"/>
    </xf>
    <xf numFmtId="0" fontId="58" fillId="7" borderId="88" xfId="0" applyFont="1" applyFill="1" applyBorder="1"/>
    <xf numFmtId="49" fontId="12" fillId="0" borderId="46" xfId="13" applyNumberFormat="1" applyFill="1" applyBorder="1" applyAlignment="1">
      <alignment horizontal="center" vertical="center"/>
    </xf>
    <xf numFmtId="49" fontId="12" fillId="42" borderId="46" xfId="13" applyNumberFormat="1" applyFill="1" applyBorder="1" applyAlignment="1">
      <alignment horizontal="center" vertical="center"/>
    </xf>
    <xf numFmtId="4" fontId="22" fillId="42" borderId="19" xfId="13" applyNumberFormat="1" applyFont="1" applyFill="1" applyBorder="1" applyAlignment="1" applyProtection="1">
      <alignment horizontal="center" vertical="center"/>
    </xf>
    <xf numFmtId="0" fontId="1" fillId="0" borderId="20" xfId="0" applyFont="1" applyFill="1" applyBorder="1" applyAlignment="1">
      <alignment horizontal="left" vertical="center" wrapText="1"/>
    </xf>
    <xf numFmtId="0" fontId="69" fillId="24" borderId="89" xfId="0" applyFont="1" applyFill="1" applyBorder="1"/>
    <xf numFmtId="0" fontId="74" fillId="0" borderId="85" xfId="4" applyFont="1" applyFill="1" applyBorder="1" applyAlignment="1">
      <alignment vertical="center" wrapText="1" shrinkToFit="1"/>
    </xf>
    <xf numFmtId="0" fontId="12" fillId="0" borderId="63" xfId="13" applyFill="1" applyBorder="1"/>
    <xf numFmtId="0" fontId="74" fillId="0" borderId="81" xfId="4" applyFont="1" applyFill="1" applyBorder="1" applyAlignment="1">
      <alignment vertical="center" wrapText="1" shrinkToFit="1"/>
    </xf>
    <xf numFmtId="0" fontId="6" fillId="7" borderId="46" xfId="15" applyFont="1" applyFill="1" applyBorder="1" applyAlignment="1">
      <alignment horizontal="left" vertical="center" wrapText="1"/>
    </xf>
    <xf numFmtId="4" fontId="57" fillId="7" borderId="46" xfId="11" applyNumberFormat="1" applyFont="1" applyFill="1" applyBorder="1" applyAlignment="1">
      <alignment horizontal="center" vertical="center" wrapText="1"/>
    </xf>
    <xf numFmtId="0" fontId="8" fillId="7" borderId="46" xfId="0" applyFont="1" applyFill="1" applyBorder="1"/>
    <xf numFmtId="0" fontId="8" fillId="7" borderId="46" xfId="0" applyFont="1" applyFill="1" applyBorder="1" applyAlignment="1">
      <alignment horizontal="justify" wrapText="1"/>
    </xf>
    <xf numFmtId="0" fontId="8" fillId="7" borderId="46" xfId="0" applyFont="1" applyFill="1" applyBorder="1" applyAlignment="1">
      <alignment horizontal="center" wrapText="1"/>
    </xf>
    <xf numFmtId="49" fontId="12" fillId="7" borderId="46" xfId="13" applyNumberFormat="1" applyFill="1" applyBorder="1" applyAlignment="1">
      <alignment horizontal="center" vertical="center"/>
    </xf>
    <xf numFmtId="0" fontId="12" fillId="7" borderId="46" xfId="13" applyFill="1" applyBorder="1"/>
    <xf numFmtId="0" fontId="12" fillId="7" borderId="46" xfId="13" applyFill="1" applyBorder="1" applyAlignment="1">
      <alignment horizontal="center" vertical="center"/>
    </xf>
    <xf numFmtId="0" fontId="6" fillId="0" borderId="81" xfId="15" applyFont="1" applyFill="1" applyBorder="1" applyAlignment="1">
      <alignment horizontal="left" vertical="center" wrapText="1"/>
    </xf>
    <xf numFmtId="0" fontId="12" fillId="0" borderId="81" xfId="13" applyFill="1" applyBorder="1"/>
    <xf numFmtId="0" fontId="69" fillId="24" borderId="90" xfId="0" applyFont="1" applyFill="1" applyBorder="1"/>
    <xf numFmtId="0" fontId="6" fillId="42" borderId="46" xfId="15" applyFont="1" applyFill="1" applyBorder="1" applyAlignment="1">
      <alignment horizontal="left" vertical="center" wrapText="1"/>
    </xf>
    <xf numFmtId="4" fontId="57" fillId="42" borderId="46" xfId="11" applyNumberFormat="1" applyFont="1" applyFill="1" applyBorder="1" applyAlignment="1">
      <alignment horizontal="center" vertical="center" wrapText="1"/>
    </xf>
    <xf numFmtId="0" fontId="8" fillId="42" borderId="46" xfId="0" applyFont="1" applyFill="1" applyBorder="1"/>
    <xf numFmtId="0" fontId="8" fillId="42" borderId="46" xfId="0" applyFont="1" applyFill="1" applyBorder="1" applyAlignment="1">
      <alignment horizontal="justify" wrapText="1"/>
    </xf>
    <xf numFmtId="0" fontId="12" fillId="42" borderId="84" xfId="13" applyFill="1" applyBorder="1" applyAlignment="1">
      <alignment horizontal="center" vertical="center"/>
    </xf>
    <xf numFmtId="0" fontId="12" fillId="42" borderId="84" xfId="13" applyFill="1" applyBorder="1" applyAlignment="1">
      <alignment horizontal="center"/>
    </xf>
    <xf numFmtId="0" fontId="8" fillId="42" borderId="84" xfId="0" applyFont="1" applyFill="1" applyBorder="1"/>
    <xf numFmtId="4" fontId="11" fillId="7" borderId="46" xfId="0" applyNumberFormat="1" applyFont="1" applyFill="1" applyBorder="1" applyAlignment="1">
      <alignment horizontal="center" vertical="center"/>
    </xf>
    <xf numFmtId="49" fontId="11" fillId="0" borderId="81" xfId="0" applyNumberFormat="1" applyFont="1" applyFill="1" applyBorder="1"/>
    <xf numFmtId="3" fontId="85" fillId="0" borderId="81" xfId="0" applyNumberFormat="1" applyFont="1" applyFill="1" applyBorder="1"/>
    <xf numFmtId="0" fontId="69" fillId="24" borderId="91" xfId="0" applyFont="1" applyFill="1" applyBorder="1"/>
    <xf numFmtId="0" fontId="69" fillId="24" borderId="92" xfId="0" applyFont="1" applyFill="1" applyBorder="1"/>
    <xf numFmtId="0" fontId="0" fillId="48" borderId="81" xfId="0" applyFill="1" applyBorder="1" applyAlignment="1">
      <alignment wrapText="1"/>
    </xf>
    <xf numFmtId="4" fontId="57" fillId="48" borderId="81" xfId="11" applyNumberFormat="1" applyFont="1" applyFill="1" applyBorder="1" applyAlignment="1">
      <alignment horizontal="center" vertical="center" wrapText="1"/>
    </xf>
    <xf numFmtId="4" fontId="11" fillId="48" borderId="81" xfId="0" applyNumberFormat="1" applyFont="1" applyFill="1" applyBorder="1" applyAlignment="1">
      <alignment horizontal="center" vertical="center"/>
    </xf>
    <xf numFmtId="0" fontId="8" fillId="48" borderId="81" xfId="0" applyFont="1" applyFill="1" applyBorder="1"/>
    <xf numFmtId="0" fontId="8" fillId="48" borderId="81" xfId="0" applyFont="1" applyFill="1" applyBorder="1" applyAlignment="1">
      <alignment horizontal="justify" wrapText="1"/>
    </xf>
    <xf numFmtId="0" fontId="50" fillId="48" borderId="81" xfId="0" applyFont="1" applyFill="1" applyBorder="1" applyAlignment="1">
      <alignment horizontal="center" vertical="center" wrapText="1"/>
    </xf>
    <xf numFmtId="0" fontId="12" fillId="48" borderId="81" xfId="13" applyFill="1" applyBorder="1" applyAlignment="1">
      <alignment horizontal="center" vertical="center"/>
    </xf>
    <xf numFmtId="0" fontId="12" fillId="48" borderId="81" xfId="13" applyFill="1" applyBorder="1" applyAlignment="1">
      <alignment horizontal="center"/>
    </xf>
    <xf numFmtId="0" fontId="69" fillId="0" borderId="81" xfId="0" applyFont="1" applyFill="1" applyBorder="1"/>
    <xf numFmtId="0" fontId="12" fillId="0" borderId="81" xfId="13" applyFill="1" applyBorder="1" applyAlignment="1">
      <alignment horizontal="left" vertical="center" wrapText="1"/>
    </xf>
    <xf numFmtId="0" fontId="9" fillId="0" borderId="81" xfId="0" applyFont="1" applyFill="1" applyBorder="1" applyAlignment="1">
      <alignment vertical="center"/>
    </xf>
    <xf numFmtId="0" fontId="9" fillId="0" borderId="73" xfId="0" applyFont="1" applyFill="1" applyBorder="1" applyAlignment="1">
      <alignment horizontal="center" vertical="center"/>
    </xf>
    <xf numFmtId="0" fontId="12" fillId="0" borderId="73" xfId="13" applyFill="1" applyBorder="1" applyAlignment="1">
      <alignment horizontal="center" vertical="center"/>
    </xf>
    <xf numFmtId="0" fontId="75" fillId="0" borderId="73" xfId="0" applyFont="1" applyFill="1" applyBorder="1" applyAlignment="1">
      <alignment horizontal="center" vertical="center" wrapText="1"/>
    </xf>
    <xf numFmtId="0" fontId="50" fillId="0" borderId="73" xfId="0" applyFont="1" applyFill="1" applyBorder="1" applyAlignment="1">
      <alignment horizontal="center" vertical="center" wrapText="1"/>
    </xf>
    <xf numFmtId="0" fontId="12" fillId="0" borderId="93" xfId="13" applyFill="1" applyBorder="1" applyAlignment="1">
      <alignment horizontal="center" vertical="center"/>
    </xf>
    <xf numFmtId="49" fontId="11" fillId="0" borderId="93" xfId="0" applyNumberFormat="1" applyFont="1" applyFill="1" applyBorder="1" applyAlignment="1">
      <alignment horizontal="center" vertical="center"/>
    </xf>
    <xf numFmtId="4" fontId="85" fillId="0" borderId="0" xfId="0" applyNumberFormat="1" applyFont="1" applyFill="1"/>
    <xf numFmtId="0" fontId="69" fillId="24" borderId="94" xfId="0" applyFont="1" applyFill="1" applyBorder="1"/>
    <xf numFmtId="49" fontId="85" fillId="42" borderId="67" xfId="0" applyNumberFormat="1" applyFont="1" applyFill="1" applyBorder="1"/>
    <xf numFmtId="0" fontId="69" fillId="24" borderId="95" xfId="0" applyFont="1" applyFill="1" applyBorder="1"/>
    <xf numFmtId="0" fontId="69" fillId="24" borderId="96" xfId="0" applyFont="1" applyFill="1" applyBorder="1"/>
    <xf numFmtId="0" fontId="69" fillId="24" borderId="97" xfId="0" applyFont="1" applyFill="1" applyBorder="1"/>
    <xf numFmtId="0" fontId="74" fillId="0" borderId="97" xfId="4" applyFont="1" applyFill="1" applyBorder="1" applyAlignment="1">
      <alignment vertical="center" wrapText="1" shrinkToFit="1"/>
    </xf>
    <xf numFmtId="4" fontId="57" fillId="0" borderId="97" xfId="11" applyNumberFormat="1" applyFont="1" applyFill="1" applyBorder="1" applyAlignment="1">
      <alignment horizontal="center" vertical="center" wrapText="1"/>
    </xf>
    <xf numFmtId="0" fontId="8" fillId="0" borderId="97" xfId="0" applyFont="1" applyFill="1" applyBorder="1"/>
    <xf numFmtId="0" fontId="8" fillId="0" borderId="97" xfId="0" applyFont="1" applyFill="1" applyBorder="1" applyAlignment="1">
      <alignment horizontal="justify" wrapText="1"/>
    </xf>
    <xf numFmtId="0" fontId="100" fillId="0" borderId="97" xfId="0" applyFont="1" applyFill="1" applyBorder="1" applyAlignment="1">
      <alignment vertical="center" wrapText="1"/>
    </xf>
    <xf numFmtId="0" fontId="12" fillId="0" borderId="97" xfId="13" applyFill="1" applyBorder="1"/>
    <xf numFmtId="0" fontId="74" fillId="0" borderId="46" xfId="4" applyFont="1" applyFill="1" applyBorder="1" applyAlignment="1">
      <alignment vertical="center" wrapText="1" shrinkToFit="1"/>
    </xf>
    <xf numFmtId="14" fontId="12" fillId="0" borderId="97" xfId="13" applyNumberFormat="1" applyFill="1" applyBorder="1"/>
    <xf numFmtId="0" fontId="12" fillId="6" borderId="1" xfId="13" applyNumberFormat="1" applyFill="1" applyBorder="1" applyAlignment="1">
      <alignment horizontal="center"/>
    </xf>
    <xf numFmtId="0" fontId="50" fillId="42" borderId="46" xfId="0" applyFont="1" applyFill="1" applyBorder="1" applyAlignment="1">
      <alignment horizontal="center" vertical="center" wrapText="1"/>
    </xf>
    <xf numFmtId="0" fontId="12" fillId="42" borderId="46" xfId="13" applyFill="1" applyBorder="1"/>
    <xf numFmtId="0" fontId="12" fillId="42" borderId="46" xfId="13" applyFill="1" applyBorder="1" applyAlignment="1">
      <alignment horizontal="center" vertical="center"/>
    </xf>
    <xf numFmtId="4" fontId="11" fillId="42" borderId="46" xfId="0" applyNumberFormat="1" applyFont="1" applyFill="1" applyBorder="1" applyAlignment="1">
      <alignment horizontal="center" vertical="center"/>
    </xf>
    <xf numFmtId="0" fontId="69" fillId="24" borderId="98" xfId="0" applyFont="1" applyFill="1" applyBorder="1"/>
    <xf numFmtId="17" fontId="12" fillId="42" borderId="19" xfId="13" applyNumberFormat="1" applyFill="1" applyBorder="1"/>
    <xf numFmtId="0" fontId="8" fillId="7" borderId="0" xfId="0" applyFont="1" applyFill="1"/>
    <xf numFmtId="0" fontId="8" fillId="7" borderId="5" xfId="0" applyFont="1" applyFill="1" applyBorder="1"/>
    <xf numFmtId="14" fontId="20" fillId="7" borderId="19" xfId="0" applyNumberFormat="1" applyFont="1" applyFill="1" applyBorder="1"/>
    <xf numFmtId="0" fontId="8" fillId="7" borderId="5" xfId="0" applyFont="1" applyFill="1" applyBorder="1" applyAlignment="1">
      <alignment horizontal="justify" wrapText="1"/>
    </xf>
    <xf numFmtId="17" fontId="12" fillId="7" borderId="19" xfId="13" applyNumberFormat="1" applyFill="1" applyBorder="1"/>
    <xf numFmtId="49" fontId="11" fillId="7" borderId="19" xfId="0" applyNumberFormat="1" applyFont="1" applyFill="1" applyBorder="1" applyAlignment="1">
      <alignment horizontal="right"/>
    </xf>
    <xf numFmtId="0" fontId="12" fillId="7" borderId="19" xfId="13" applyFill="1" applyBorder="1"/>
    <xf numFmtId="0" fontId="11" fillId="7" borderId="19" xfId="0" applyFont="1" applyFill="1" applyBorder="1"/>
    <xf numFmtId="0" fontId="12" fillId="42" borderId="19" xfId="13" applyFill="1" applyBorder="1"/>
    <xf numFmtId="0" fontId="0" fillId="7" borderId="81" xfId="0" applyFill="1" applyBorder="1" applyAlignment="1">
      <alignment wrapText="1"/>
    </xf>
    <xf numFmtId="4" fontId="57" fillId="7" borderId="81" xfId="11" applyNumberFormat="1" applyFont="1" applyFill="1" applyBorder="1" applyAlignment="1">
      <alignment horizontal="center" vertical="center" wrapText="1"/>
    </xf>
    <xf numFmtId="0" fontId="8" fillId="7" borderId="81" xfId="0" applyFont="1" applyFill="1" applyBorder="1"/>
    <xf numFmtId="4" fontId="11" fillId="7" borderId="81" xfId="0" applyNumberFormat="1" applyFont="1" applyFill="1" applyBorder="1" applyAlignment="1">
      <alignment horizontal="center" vertical="center"/>
    </xf>
    <xf numFmtId="0" fontId="8" fillId="7" borderId="81" xfId="0" applyFont="1" applyFill="1" applyBorder="1" applyAlignment="1">
      <alignment horizontal="justify" wrapText="1"/>
    </xf>
    <xf numFmtId="0" fontId="12" fillId="7" borderId="81" xfId="13" applyFill="1" applyBorder="1"/>
    <xf numFmtId="0" fontId="12" fillId="7" borderId="81" xfId="13" applyFill="1" applyBorder="1" applyAlignment="1">
      <alignment horizontal="center"/>
    </xf>
    <xf numFmtId="0" fontId="12" fillId="7" borderId="63" xfId="13" applyFill="1" applyBorder="1"/>
    <xf numFmtId="0" fontId="12" fillId="43" borderId="19" xfId="13" applyFill="1" applyBorder="1" applyAlignment="1">
      <alignment horizontal="center" vertical="center" wrapText="1" shrinkToFit="1"/>
    </xf>
    <xf numFmtId="4" fontId="13" fillId="43" borderId="19" xfId="13" applyNumberFormat="1" applyFont="1" applyFill="1" applyBorder="1" applyAlignment="1">
      <alignment horizontal="center" vertical="center" wrapText="1" shrinkToFit="1"/>
    </xf>
    <xf numFmtId="0" fontId="8" fillId="43" borderId="64" xfId="0" applyFont="1" applyFill="1" applyBorder="1" applyAlignment="1">
      <alignment horizontal="center" vertical="center" wrapText="1"/>
    </xf>
    <xf numFmtId="14" fontId="11" fillId="0" borderId="81" xfId="0" applyNumberFormat="1" applyFont="1" applyFill="1" applyBorder="1"/>
    <xf numFmtId="0" fontId="69" fillId="24" borderId="99" xfId="0" applyFont="1" applyFill="1" applyBorder="1"/>
    <xf numFmtId="0" fontId="69" fillId="24" borderId="100" xfId="0" applyFont="1" applyFill="1" applyBorder="1"/>
    <xf numFmtId="0" fontId="74" fillId="42" borderId="81" xfId="4" applyFont="1" applyFill="1" applyBorder="1" applyAlignment="1">
      <alignment vertical="center" wrapText="1" shrinkToFit="1"/>
    </xf>
    <xf numFmtId="0" fontId="12" fillId="42" borderId="81" xfId="13" applyFill="1" applyBorder="1"/>
    <xf numFmtId="0" fontId="9" fillId="0" borderId="81" xfId="0" applyFont="1" applyFill="1" applyBorder="1" applyAlignment="1">
      <alignment horizontal="center" vertical="center"/>
    </xf>
    <xf numFmtId="0" fontId="75" fillId="0" borderId="81" xfId="0" applyFont="1" applyFill="1" applyBorder="1" applyAlignment="1">
      <alignment horizontal="center" vertical="center" wrapText="1"/>
    </xf>
    <xf numFmtId="0" fontId="8" fillId="0" borderId="73" xfId="0" applyFont="1" applyFill="1" applyBorder="1" applyAlignment="1">
      <alignment horizontal="center" vertical="center"/>
    </xf>
    <xf numFmtId="49" fontId="11" fillId="0" borderId="101" xfId="0" applyNumberFormat="1" applyFont="1" applyFill="1" applyBorder="1" applyAlignment="1">
      <alignment horizontal="center" vertical="center"/>
    </xf>
    <xf numFmtId="0" fontId="58" fillId="3" borderId="85" xfId="0" applyFont="1" applyFill="1" applyBorder="1" applyAlignment="1">
      <alignment vertical="center"/>
    </xf>
    <xf numFmtId="0" fontId="12" fillId="0" borderId="3" xfId="13" applyFill="1" applyBorder="1" applyAlignment="1">
      <alignment horizontal="justify" vertical="center"/>
    </xf>
    <xf numFmtId="4" fontId="20" fillId="0" borderId="3" xfId="0" applyNumberFormat="1" applyFont="1" applyFill="1" applyBorder="1" applyAlignment="1">
      <alignment horizontal="center" vertical="center"/>
    </xf>
    <xf numFmtId="4" fontId="11" fillId="0" borderId="3" xfId="0" applyNumberFormat="1" applyFont="1" applyFill="1" applyBorder="1" applyAlignment="1">
      <alignment horizontal="center" vertical="center"/>
    </xf>
    <xf numFmtId="14" fontId="24" fillId="0" borderId="3" xfId="0" applyNumberFormat="1" applyFont="1" applyFill="1" applyBorder="1" applyAlignment="1">
      <alignment horizontal="center" vertical="center"/>
    </xf>
    <xf numFmtId="0" fontId="12" fillId="0" borderId="3" xfId="13" applyNumberFormat="1" applyFont="1" applyFill="1" applyBorder="1" applyAlignment="1" applyProtection="1">
      <alignment horizontal="center" vertical="center"/>
    </xf>
    <xf numFmtId="0" fontId="9" fillId="0" borderId="3" xfId="0" applyFont="1" applyFill="1" applyBorder="1" applyAlignment="1">
      <alignment horizontal="center" vertical="center" wrapText="1"/>
    </xf>
    <xf numFmtId="0" fontId="19" fillId="0" borderId="3" xfId="0" applyFont="1" applyFill="1" applyBorder="1" applyAlignment="1">
      <alignment horizontal="center" vertical="center"/>
    </xf>
    <xf numFmtId="0" fontId="12" fillId="0" borderId="3" xfId="13" applyFill="1" applyBorder="1" applyAlignment="1">
      <alignment horizontal="center" vertical="center"/>
    </xf>
    <xf numFmtId="49" fontId="11" fillId="0" borderId="3" xfId="0" applyNumberFormat="1" applyFont="1" applyFill="1" applyBorder="1" applyAlignment="1">
      <alignment horizontal="center" vertical="center"/>
    </xf>
    <xf numFmtId="0" fontId="69" fillId="24" borderId="102" xfId="0" applyFont="1" applyFill="1" applyBorder="1"/>
    <xf numFmtId="0" fontId="100" fillId="0" borderId="19" xfId="0" applyFont="1" applyFill="1" applyBorder="1" applyAlignment="1">
      <alignment horizontal="center" vertical="center" wrapText="1"/>
    </xf>
    <xf numFmtId="0" fontId="0" fillId="42" borderId="60" xfId="0" applyFont="1" applyFill="1" applyBorder="1" applyAlignment="1">
      <alignment wrapText="1"/>
    </xf>
    <xf numFmtId="0" fontId="8" fillId="42" borderId="63" xfId="0" applyFont="1" applyFill="1" applyBorder="1"/>
    <xf numFmtId="0" fontId="8" fillId="42" borderId="63" xfId="0" applyFont="1" applyFill="1" applyBorder="1" applyAlignment="1">
      <alignment horizontal="justify" wrapText="1"/>
    </xf>
    <xf numFmtId="0" fontId="12" fillId="42" borderId="63" xfId="13" applyFill="1" applyBorder="1" applyAlignment="1">
      <alignment horizontal="center"/>
    </xf>
    <xf numFmtId="0" fontId="64" fillId="42" borderId="19" xfId="0" applyFont="1" applyFill="1" applyBorder="1" applyAlignment="1">
      <alignment horizontal="justify" vertical="center"/>
    </xf>
    <xf numFmtId="4" fontId="29" fillId="42" borderId="19" xfId="0" applyNumberFormat="1" applyFont="1" applyFill="1" applyBorder="1" applyAlignment="1">
      <alignment horizontal="center" vertical="center"/>
    </xf>
    <xf numFmtId="4" fontId="13" fillId="42" borderId="19" xfId="0" applyNumberFormat="1" applyFont="1" applyFill="1" applyBorder="1" applyAlignment="1">
      <alignment horizontal="center" vertical="center"/>
    </xf>
    <xf numFmtId="0" fontId="50" fillId="42" borderId="0" xfId="0" applyFont="1" applyFill="1" applyBorder="1" applyAlignment="1">
      <alignment horizontal="center" vertical="center" wrapText="1"/>
    </xf>
    <xf numFmtId="14" fontId="20" fillId="42" borderId="19" xfId="0" applyNumberFormat="1" applyFont="1" applyFill="1" applyBorder="1" applyAlignment="1">
      <alignment horizontal="center" vertical="center"/>
    </xf>
    <xf numFmtId="0" fontId="64" fillId="49" borderId="19" xfId="0" applyFont="1" applyFill="1" applyBorder="1" applyAlignment="1">
      <alignment horizontal="justify" vertical="center"/>
    </xf>
    <xf numFmtId="4" fontId="57" fillId="49" borderId="19" xfId="11" applyNumberFormat="1" applyFont="1" applyFill="1" applyBorder="1" applyAlignment="1">
      <alignment horizontal="center" vertical="center" wrapText="1"/>
    </xf>
    <xf numFmtId="0" fontId="9" fillId="49" borderId="20" xfId="0" applyFont="1" applyFill="1" applyBorder="1" applyAlignment="1">
      <alignment horizontal="center" vertical="center"/>
    </xf>
    <xf numFmtId="0" fontId="12" fillId="49" borderId="19" xfId="13" applyNumberFormat="1" applyFill="1" applyBorder="1" applyAlignment="1" applyProtection="1">
      <alignment horizontal="center" vertical="center"/>
    </xf>
    <xf numFmtId="0" fontId="12" fillId="49" borderId="20" xfId="13" applyFill="1" applyBorder="1" applyAlignment="1">
      <alignment horizontal="center" vertical="center"/>
    </xf>
    <xf numFmtId="0" fontId="12" fillId="49" borderId="38" xfId="13" applyFill="1" applyBorder="1" applyAlignment="1">
      <alignment horizontal="center" vertical="center"/>
    </xf>
    <xf numFmtId="0" fontId="63" fillId="44" borderId="3" xfId="4" applyFont="1" applyFill="1" applyBorder="1" applyAlignment="1">
      <alignment vertical="center" wrapText="1" shrinkToFit="1"/>
    </xf>
    <xf numFmtId="0" fontId="8" fillId="44" borderId="3" xfId="0" applyFont="1" applyFill="1" applyBorder="1" applyAlignment="1">
      <alignment horizontal="center" vertical="center" wrapText="1"/>
    </xf>
    <xf numFmtId="0" fontId="20" fillId="42" borderId="19" xfId="0" applyFont="1" applyFill="1" applyBorder="1" applyAlignment="1">
      <alignment vertical="center"/>
    </xf>
    <xf numFmtId="0" fontId="9" fillId="42" borderId="73" xfId="0" applyFont="1" applyFill="1" applyBorder="1" applyAlignment="1">
      <alignment vertical="center"/>
    </xf>
    <xf numFmtId="4" fontId="57" fillId="42" borderId="85" xfId="11" applyNumberFormat="1" applyFont="1" applyFill="1" applyBorder="1" applyAlignment="1">
      <alignment horizontal="center" vertical="center" wrapText="1"/>
    </xf>
    <xf numFmtId="0" fontId="12" fillId="42" borderId="85" xfId="13" applyFill="1" applyBorder="1" applyAlignment="1">
      <alignment horizontal="center" vertical="center"/>
    </xf>
    <xf numFmtId="49" fontId="11" fillId="42" borderId="85" xfId="0" applyNumberFormat="1" applyFont="1" applyFill="1" applyBorder="1" applyAlignment="1">
      <alignment horizontal="center" vertical="center"/>
    </xf>
    <xf numFmtId="0" fontId="69" fillId="24" borderId="103" xfId="0" applyFont="1" applyFill="1" applyBorder="1"/>
    <xf numFmtId="0" fontId="8" fillId="0" borderId="81" xfId="0" applyFont="1" applyFill="1" applyBorder="1" applyAlignment="1">
      <alignment horizontal="center" vertical="center"/>
    </xf>
    <xf numFmtId="49" fontId="11" fillId="0" borderId="85" xfId="0" applyNumberFormat="1" applyFont="1" applyFill="1" applyBorder="1" applyAlignment="1">
      <alignment horizontal="center" vertical="center"/>
    </xf>
    <xf numFmtId="0" fontId="69" fillId="24" borderId="104" xfId="0" applyFont="1" applyFill="1" applyBorder="1"/>
    <xf numFmtId="0" fontId="25" fillId="39" borderId="0" xfId="0" applyFont="1" applyFill="1" applyAlignment="1">
      <alignment horizontal="center"/>
    </xf>
    <xf numFmtId="0" fontId="25" fillId="39" borderId="0" xfId="0" applyFont="1" applyFill="1" applyBorder="1" applyAlignment="1">
      <alignment horizontal="center" vertical="center"/>
    </xf>
    <xf numFmtId="0" fontId="25" fillId="39" borderId="52" xfId="0" applyFont="1" applyFill="1" applyBorder="1" applyAlignment="1">
      <alignment horizontal="center" vertical="center"/>
    </xf>
    <xf numFmtId="0" fontId="14" fillId="13" borderId="0" xfId="0" applyFont="1" applyFill="1" applyAlignment="1">
      <alignment horizontal="left"/>
    </xf>
    <xf numFmtId="0" fontId="10" fillId="9" borderId="46" xfId="0" applyFont="1" applyFill="1" applyBorder="1" applyAlignment="1">
      <alignment horizontal="center"/>
    </xf>
    <xf numFmtId="0" fontId="14" fillId="14" borderId="0" xfId="0" applyFont="1" applyFill="1" applyAlignment="1">
      <alignment horizontal="left"/>
    </xf>
    <xf numFmtId="0" fontId="47" fillId="15" borderId="0" xfId="0" applyFont="1" applyFill="1" applyBorder="1" applyAlignment="1">
      <alignment horizontal="center" wrapText="1"/>
    </xf>
    <xf numFmtId="0" fontId="8" fillId="0" borderId="0" xfId="0" applyFont="1" applyFill="1" applyBorder="1" applyAlignment="1">
      <alignment horizontal="center"/>
    </xf>
    <xf numFmtId="0" fontId="60" fillId="27" borderId="0" xfId="0" applyFont="1" applyFill="1" applyAlignment="1">
      <alignment horizontal="left"/>
    </xf>
    <xf numFmtId="0" fontId="60" fillId="30" borderId="0" xfId="0" applyFont="1" applyFill="1" applyAlignment="1">
      <alignment horizontal="left"/>
    </xf>
    <xf numFmtId="0" fontId="60" fillId="24" borderId="0" xfId="0" applyFont="1" applyFill="1" applyAlignment="1">
      <alignment horizontal="left"/>
    </xf>
    <xf numFmtId="165" fontId="30" fillId="0" borderId="15" xfId="0" applyNumberFormat="1" applyFont="1" applyFill="1" applyBorder="1" applyAlignment="1">
      <alignment horizontal="center"/>
    </xf>
    <xf numFmtId="165" fontId="30" fillId="0" borderId="59" xfId="0" applyNumberFormat="1" applyFont="1" applyFill="1" applyBorder="1" applyAlignment="1">
      <alignment horizontal="center"/>
    </xf>
    <xf numFmtId="165" fontId="30" fillId="0" borderId="56" xfId="0" applyNumberFormat="1" applyFont="1" applyFill="1" applyBorder="1" applyAlignment="1">
      <alignment horizontal="center"/>
    </xf>
    <xf numFmtId="165" fontId="30" fillId="0" borderId="10" xfId="0" applyNumberFormat="1" applyFont="1" applyFill="1" applyBorder="1" applyAlignment="1">
      <alignment horizontal="center"/>
    </xf>
    <xf numFmtId="0" fontId="40" fillId="0" borderId="1" xfId="9" applyBorder="1" applyAlignment="1">
      <alignment horizontal="left"/>
    </xf>
    <xf numFmtId="0" fontId="25" fillId="0" borderId="1" xfId="9" applyFont="1" applyBorder="1" applyAlignment="1">
      <alignment horizontal="center"/>
    </xf>
    <xf numFmtId="0" fontId="39" fillId="0" borderId="1" xfId="9" applyFont="1" applyBorder="1" applyAlignment="1">
      <alignment horizontal="center"/>
    </xf>
    <xf numFmtId="0" fontId="51" fillId="0" borderId="12" xfId="9" applyFont="1" applyBorder="1" applyAlignment="1">
      <alignment horizontal="center"/>
    </xf>
    <xf numFmtId="0" fontId="53" fillId="19" borderId="12" xfId="9" applyFont="1" applyFill="1" applyBorder="1" applyAlignment="1">
      <alignment horizontal="center"/>
    </xf>
    <xf numFmtId="0" fontId="39" fillId="19" borderId="29" xfId="9" applyFont="1" applyFill="1" applyBorder="1" applyAlignment="1">
      <alignment horizontal="center" vertical="center" wrapText="1"/>
    </xf>
    <xf numFmtId="0" fontId="54" fillId="21" borderId="11" xfId="14" applyFont="1" applyFill="1" applyBorder="1" applyAlignment="1">
      <alignment horizontal="center" vertical="center" wrapText="1"/>
    </xf>
    <xf numFmtId="0" fontId="54" fillId="21" borderId="1" xfId="14" applyFont="1" applyFill="1" applyBorder="1" applyAlignment="1">
      <alignment horizontal="center" vertical="center" wrapText="1"/>
    </xf>
    <xf numFmtId="0" fontId="25" fillId="21" borderId="1" xfId="9" applyFont="1" applyFill="1" applyBorder="1" applyAlignment="1">
      <alignment horizontal="center" vertical="center" wrapText="1"/>
    </xf>
    <xf numFmtId="0" fontId="30" fillId="21" borderId="32" xfId="9" applyFont="1" applyFill="1" applyBorder="1" applyAlignment="1">
      <alignment horizontal="center"/>
    </xf>
    <xf numFmtId="0" fontId="53" fillId="0" borderId="30" xfId="14" applyFont="1" applyFill="1" applyBorder="1" applyAlignment="1">
      <alignment horizontal="center" vertical="center" wrapText="1"/>
    </xf>
    <xf numFmtId="0" fontId="53" fillId="22" borderId="30" xfId="14" applyFont="1" applyFill="1" applyBorder="1" applyAlignment="1">
      <alignment horizontal="center" vertical="center" wrapText="1"/>
    </xf>
    <xf numFmtId="0" fontId="54" fillId="21" borderId="9" xfId="14" applyFont="1" applyFill="1" applyBorder="1" applyAlignment="1">
      <alignment horizontal="center" vertical="center" wrapText="1"/>
    </xf>
    <xf numFmtId="0" fontId="54" fillId="21" borderId="10" xfId="14" applyFont="1" applyFill="1" applyBorder="1" applyAlignment="1">
      <alignment horizontal="center" vertical="center" wrapText="1"/>
    </xf>
    <xf numFmtId="0" fontId="0" fillId="0" borderId="16" xfId="9" applyFont="1" applyBorder="1" applyAlignment="1">
      <alignment horizontal="center" wrapText="1"/>
    </xf>
    <xf numFmtId="0" fontId="40" fillId="0" borderId="17" xfId="9" applyBorder="1" applyAlignment="1">
      <alignment horizontal="center" wrapText="1"/>
    </xf>
    <xf numFmtId="0" fontId="40" fillId="0" borderId="18" xfId="9" applyBorder="1" applyAlignment="1">
      <alignment horizontal="center" wrapText="1"/>
    </xf>
    <xf numFmtId="4" fontId="8" fillId="42" borderId="105" xfId="0" applyNumberFormat="1" applyFont="1" applyFill="1" applyBorder="1"/>
    <xf numFmtId="4" fontId="8" fillId="7" borderId="108" xfId="0" applyNumberFormat="1" applyFont="1" applyFill="1" applyBorder="1"/>
    <xf numFmtId="4" fontId="8" fillId="0" borderId="110" xfId="0" applyNumberFormat="1" applyFont="1" applyFill="1" applyBorder="1"/>
    <xf numFmtId="4" fontId="11" fillId="50" borderId="0" xfId="0" applyNumberFormat="1" applyFont="1" applyFill="1" applyAlignment="1">
      <alignment horizontal="center"/>
    </xf>
    <xf numFmtId="0" fontId="11" fillId="0" borderId="106" xfId="0" applyFont="1" applyFill="1" applyBorder="1" applyAlignment="1">
      <alignment horizontal="center" vertical="center"/>
    </xf>
    <xf numFmtId="0" fontId="11" fillId="0" borderId="107" xfId="0" applyFont="1" applyFill="1" applyBorder="1" applyAlignment="1">
      <alignment horizontal="center" vertical="center"/>
    </xf>
    <xf numFmtId="0" fontId="11" fillId="0" borderId="81" xfId="0" applyFont="1" applyFill="1" applyBorder="1" applyAlignment="1">
      <alignment horizontal="center" vertical="center"/>
    </xf>
    <xf numFmtId="0" fontId="11" fillId="0" borderId="109" xfId="0" applyFont="1" applyFill="1" applyBorder="1" applyAlignment="1">
      <alignment horizontal="center" vertical="center"/>
    </xf>
    <xf numFmtId="0" fontId="11" fillId="0" borderId="111" xfId="0" applyFont="1" applyFill="1" applyBorder="1" applyAlignment="1">
      <alignment horizontal="center" vertical="center"/>
    </xf>
    <xf numFmtId="0" fontId="11" fillId="0" borderId="112" xfId="0" applyFont="1" applyFill="1" applyBorder="1" applyAlignment="1">
      <alignment horizontal="center" vertical="center"/>
    </xf>
  </cellXfs>
  <cellStyles count="16">
    <cellStyle name="Euro" xfId="1" xr:uid="{00000000-0005-0000-0000-000000000000}"/>
    <cellStyle name="Excel Built-in Normal" xfId="2" xr:uid="{00000000-0005-0000-0000-000001000000}"/>
    <cellStyle name="Βασικό_YΠOMNHMA 10     " xfId="3" xr:uid="{00000000-0005-0000-0000-000002000000}"/>
    <cellStyle name="Βασικό_Φύλλο1" xfId="15" xr:uid="{00000000-0005-0000-0000-000003000000}"/>
    <cellStyle name="Βασικό_Φύλλο3" xfId="14" xr:uid="{00000000-0005-0000-0000-000004000000}"/>
    <cellStyle name="Κανονικό" xfId="0" builtinId="0"/>
    <cellStyle name="Κανονικό 2" xfId="4" xr:uid="{00000000-0005-0000-0000-000006000000}"/>
    <cellStyle name="Κανονικό 2 2" xfId="5" xr:uid="{00000000-0005-0000-0000-000007000000}"/>
    <cellStyle name="Κανονικό 3" xfId="6" xr:uid="{00000000-0005-0000-0000-000008000000}"/>
    <cellStyle name="Κανονικό 3 2" xfId="7" xr:uid="{00000000-0005-0000-0000-000009000000}"/>
    <cellStyle name="Κανονικό 3_ΕΡΓΑ" xfId="8" xr:uid="{00000000-0005-0000-0000-00000A000000}"/>
    <cellStyle name="Κανονικό 4" xfId="9" xr:uid="{00000000-0005-0000-0000-00000B000000}"/>
    <cellStyle name="Κανονικό 6" xfId="10" xr:uid="{00000000-0005-0000-0000-00000C000000}"/>
    <cellStyle name="Κανονικό_Φύλλο1" xfId="11" xr:uid="{00000000-0005-0000-0000-00000D000000}"/>
    <cellStyle name="Κόμμα" xfId="12" builtinId="3"/>
    <cellStyle name="Υπερ-σύνδεση" xfId="13" builtinId="8"/>
  </cellStyles>
  <dxfs count="1">
    <dxf>
      <fill>
        <patternFill patternType="solid">
          <fgColor rgb="FFCCFF33"/>
          <bgColor rgb="FF00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E0021"/>
      <rgbColor rgb="00008000"/>
      <rgbColor rgb="00000080"/>
      <rgbColor rgb="00999933"/>
      <rgbColor rgb="00800080"/>
      <rgbColor rgb="0000B050"/>
      <rgbColor rgb="00B3B3B3"/>
      <rgbColor rgb="00808080"/>
      <rgbColor rgb="0083CAFF"/>
      <rgbColor rgb="00FF3333"/>
      <rgbColor rgb="00FFFFCC"/>
      <rgbColor rgb="0099FF33"/>
      <rgbColor rgb="00660066"/>
      <rgbColor rgb="00FF8080"/>
      <rgbColor rgb="000066CC"/>
      <rgbColor rgb="00E3E3E3"/>
      <rgbColor rgb="00000080"/>
      <rgbColor rgb="00FF00FF"/>
      <rgbColor rgb="00CCFF00"/>
      <rgbColor rgb="0000FFFF"/>
      <rgbColor rgb="00800080"/>
      <rgbColor rgb="00800000"/>
      <rgbColor rgb="00008080"/>
      <rgbColor rgb="000000FF"/>
      <rgbColor rgb="0000CCFF"/>
      <rgbColor rgb="00CCFFFF"/>
      <rgbColor rgb="00CCFFCC"/>
      <rgbColor rgb="00CCFF66"/>
      <rgbColor rgb="00A6CAF0"/>
      <rgbColor rgb="00FF99CC"/>
      <rgbColor rgb="00CC9CCC"/>
      <rgbColor rgb="00FFD320"/>
      <rgbColor rgb="003366FF"/>
      <rgbColor rgb="0033CCCC"/>
      <rgbColor rgb="0092D050"/>
      <rgbColor rgb="00FFC000"/>
      <rgbColor rgb="00FF9900"/>
      <rgbColor rgb="00FF420E"/>
      <rgbColor rgb="00666699"/>
      <rgbColor rgb="00969696"/>
      <rgbColor rgb="00004586"/>
      <rgbColor rgb="00579D1C"/>
      <rgbColor rgb="00003300"/>
      <rgbColor rgb="00314004"/>
      <rgbColor rgb="00663300"/>
      <rgbColor rgb="00993366"/>
      <rgbColor rgb="00333399"/>
      <rgbColor rgb="00333333"/>
    </indexedColors>
    <mruColors>
      <color rgb="FF0099FF"/>
      <color rgb="FFFFFFFF"/>
      <color rgb="FFCCFF33"/>
      <color rgb="FF00CC66"/>
      <color rgb="FF170E8A"/>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FF0000"/>
                </a:solidFill>
                <a:latin typeface="Calibri"/>
                <a:ea typeface="Calibri"/>
                <a:cs typeface="Calibri"/>
              </a:defRPr>
            </a:pPr>
            <a:r>
              <a:rPr lang="el-GR"/>
              <a:t>ΕΑΠ 2012-2016</a:t>
            </a:r>
          </a:p>
        </c:rich>
      </c:tx>
      <c:overlay val="0"/>
      <c:spPr>
        <a:noFill/>
        <a:ln w="25400">
          <a:noFill/>
        </a:ln>
      </c:spPr>
    </c:title>
    <c:autoTitleDeleted val="0"/>
    <c:plotArea>
      <c:layout>
        <c:manualLayout>
          <c:layoutTarget val="inner"/>
          <c:xMode val="edge"/>
          <c:yMode val="edge"/>
          <c:x val="0.12650748050880709"/>
          <c:y val="0.10207083025632002"/>
          <c:w val="0.86561462682748436"/>
          <c:h val="0.7478558414722517"/>
        </c:manualLayout>
      </c:layout>
      <c:barChart>
        <c:barDir val="col"/>
        <c:grouping val="clustered"/>
        <c:varyColors val="0"/>
        <c:ser>
          <c:idx val="3"/>
          <c:order val="0"/>
          <c:tx>
            <c:strRef>
              <c:f>'ΣΥΓΚ ΓΡΑΦ'!$B$3</c:f>
              <c:strCache>
                <c:ptCount val="1"/>
                <c:pt idx="0">
                  <c:v>ΑΝΑΛΟΓΟΥΝΤΑ</c:v>
                </c:pt>
              </c:strCache>
            </c:strRef>
          </c:tx>
          <c:spPr>
            <a:solidFill>
              <a:schemeClr val="accent4"/>
            </a:solidFill>
            <a:ln w="19050">
              <a:solidFill>
                <a:schemeClr val="lt1"/>
              </a:solidFill>
            </a:ln>
            <a:effectLst/>
          </c:spPr>
          <c:invertIfNegative val="0"/>
          <c:dLbls>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l-G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'ΣΥΓΚ ΓΡΑΦ'!$B$4</c:f>
              <c:numCache>
                <c:formatCode>#,##0.00</c:formatCode>
                <c:ptCount val="1"/>
                <c:pt idx="0">
                  <c:v>23023438.670000002</c:v>
                </c:pt>
              </c:numCache>
            </c:numRef>
          </c:val>
          <c:extLst>
            <c:ext xmlns:c16="http://schemas.microsoft.com/office/drawing/2014/chart" uri="{C3380CC4-5D6E-409C-BE32-E72D297353CC}">
              <c16:uniqueId val="{00000000-7B9A-425C-90FF-48969849BFF0}"/>
            </c:ext>
          </c:extLst>
        </c:ser>
        <c:ser>
          <c:idx val="0"/>
          <c:order val="1"/>
          <c:tx>
            <c:strRef>
              <c:f>'ΣΥΓΚ ΓΡΑΦ'!$C$3</c:f>
              <c:strCache>
                <c:ptCount val="1"/>
                <c:pt idx="0">
                  <c:v>ΠΟΣΟ ΕΝΤΑΞΗΣ</c:v>
                </c:pt>
              </c:strCache>
            </c:strRef>
          </c:tx>
          <c:spPr>
            <a:solidFill>
              <a:schemeClr val="accent1"/>
            </a:solidFill>
            <a:ln w="19050">
              <a:solidFill>
                <a:schemeClr val="lt1"/>
              </a:solidFill>
            </a:ln>
            <a:effectLst/>
          </c:spPr>
          <c:invertIfNegative val="0"/>
          <c:dLbls>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l-G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'ΣΥΓΚ ΓΡΑΦ'!$C$4</c:f>
              <c:numCache>
                <c:formatCode>#,##0.00</c:formatCode>
                <c:ptCount val="1"/>
                <c:pt idx="0">
                  <c:v>40884173.20000001</c:v>
                </c:pt>
              </c:numCache>
            </c:numRef>
          </c:val>
          <c:extLst>
            <c:ext xmlns:c16="http://schemas.microsoft.com/office/drawing/2014/chart" uri="{C3380CC4-5D6E-409C-BE32-E72D297353CC}">
              <c16:uniqueId val="{00000001-7B9A-425C-90FF-48969849BFF0}"/>
            </c:ext>
          </c:extLst>
        </c:ser>
        <c:ser>
          <c:idx val="1"/>
          <c:order val="2"/>
          <c:tx>
            <c:strRef>
              <c:f>'ΣΥΓΚ ΓΡΑΦ'!$D$3</c:f>
              <c:strCache>
                <c:ptCount val="1"/>
                <c:pt idx="0">
                  <c:v>ΣΥΜΒΑΣΕΙΣ</c:v>
                </c:pt>
              </c:strCache>
            </c:strRef>
          </c:tx>
          <c:spPr>
            <a:solidFill>
              <a:schemeClr val="accent2"/>
            </a:solidFill>
            <a:ln w="19050">
              <a:solidFill>
                <a:schemeClr val="lt1"/>
              </a:solidFill>
            </a:ln>
            <a:effectLst/>
          </c:spPr>
          <c:invertIfNegative val="0"/>
          <c:dLbls>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l-G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'ΣΥΓΚ ΓΡΑΦ'!$D$4</c:f>
              <c:numCache>
                <c:formatCode>#,##0.00</c:formatCode>
                <c:ptCount val="1"/>
                <c:pt idx="0">
                  <c:v>31023882.310000006</c:v>
                </c:pt>
              </c:numCache>
            </c:numRef>
          </c:val>
          <c:extLst>
            <c:ext xmlns:c16="http://schemas.microsoft.com/office/drawing/2014/chart" uri="{C3380CC4-5D6E-409C-BE32-E72D297353CC}">
              <c16:uniqueId val="{00000002-7B9A-425C-90FF-48969849BFF0}"/>
            </c:ext>
          </c:extLst>
        </c:ser>
        <c:ser>
          <c:idx val="2"/>
          <c:order val="3"/>
          <c:tx>
            <c:strRef>
              <c:f>'ΣΥΓΚ ΓΡΑΦ'!$E$3</c:f>
              <c:strCache>
                <c:ptCount val="1"/>
                <c:pt idx="0">
                  <c:v>ΠΛΗΡΩΜΕΣ </c:v>
                </c:pt>
              </c:strCache>
            </c:strRef>
          </c:tx>
          <c:spPr>
            <a:solidFill>
              <a:schemeClr val="accent6">
                <a:lumMod val="60000"/>
                <a:lumOff val="40000"/>
              </a:schemeClr>
            </a:solidFill>
            <a:ln w="19050">
              <a:solidFill>
                <a:schemeClr val="lt1"/>
              </a:solidFill>
            </a:ln>
            <a:effectLst/>
          </c:spPr>
          <c:invertIfNegative val="0"/>
          <c:dLbls>
            <c:spPr>
              <a:noFill/>
              <a:ln w="25400">
                <a:noFill/>
              </a:ln>
            </c:spPr>
            <c:txPr>
              <a:bodyPr wrap="square" lIns="38100" tIns="19050" rIns="38100" bIns="19050" anchor="ctr">
                <a:spAutoFit/>
              </a:bodyPr>
              <a:lstStyle/>
              <a:p>
                <a:pPr>
                  <a:defRPr sz="1200" b="0" i="0" u="none" strike="noStrike" baseline="0">
                    <a:solidFill>
                      <a:srgbClr val="333333"/>
                    </a:solidFill>
                    <a:latin typeface="Calibri"/>
                    <a:ea typeface="Calibri"/>
                    <a:cs typeface="Calibri"/>
                  </a:defRPr>
                </a:pPr>
                <a:endParaRPr lang="el-G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'ΣΥΓΚ ΓΡΑΦ'!$E$4</c:f>
              <c:numCache>
                <c:formatCode>#,##0.00</c:formatCode>
                <c:ptCount val="1"/>
                <c:pt idx="0">
                  <c:v>23093462.809999999</c:v>
                </c:pt>
              </c:numCache>
            </c:numRef>
          </c:val>
          <c:extLst>
            <c:ext xmlns:c16="http://schemas.microsoft.com/office/drawing/2014/chart" uri="{C3380CC4-5D6E-409C-BE32-E72D297353CC}">
              <c16:uniqueId val="{00000003-7B9A-425C-90FF-48969849BFF0}"/>
            </c:ext>
          </c:extLst>
        </c:ser>
        <c:dLbls>
          <c:showLegendKey val="0"/>
          <c:showVal val="0"/>
          <c:showCatName val="0"/>
          <c:showSerName val="0"/>
          <c:showPercent val="0"/>
          <c:showBubbleSize val="0"/>
        </c:dLbls>
        <c:gapWidth val="150"/>
        <c:axId val="-511289824"/>
        <c:axId val="-511284384"/>
      </c:barChart>
      <c:catAx>
        <c:axId val="-511289824"/>
        <c:scaling>
          <c:orientation val="minMax"/>
        </c:scaling>
        <c:delete val="0"/>
        <c:axPos val="b"/>
        <c:numFmt formatCode="\Γ\ε\ν\ι\κ\ό\ς\ \τ\ύ\π\ο\ς"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900" b="0" i="0" u="none" strike="noStrike" baseline="0">
                <a:solidFill>
                  <a:srgbClr val="333333"/>
                </a:solidFill>
                <a:latin typeface="Calibri"/>
                <a:ea typeface="Calibri"/>
                <a:cs typeface="Calibri"/>
              </a:defRPr>
            </a:pPr>
            <a:endParaRPr lang="el-GR"/>
          </a:p>
        </c:txPr>
        <c:crossAx val="-511284384"/>
        <c:crosses val="autoZero"/>
        <c:auto val="1"/>
        <c:lblAlgn val="ctr"/>
        <c:lblOffset val="100"/>
        <c:noMultiLvlLbl val="0"/>
      </c:catAx>
      <c:valAx>
        <c:axId val="-51128438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out"/>
        <c:minorTickMark val="none"/>
        <c:tickLblPos val="nextTo"/>
        <c:spPr>
          <a:ln w="6350">
            <a:noFill/>
          </a:ln>
        </c:spPr>
        <c:txPr>
          <a:bodyPr rot="0" vert="horz"/>
          <a:lstStyle/>
          <a:p>
            <a:pPr>
              <a:defRPr sz="900" b="0" i="0" u="none" strike="noStrike" baseline="0">
                <a:solidFill>
                  <a:srgbClr val="333333"/>
                </a:solidFill>
                <a:latin typeface="Calibri"/>
                <a:ea typeface="Calibri"/>
                <a:cs typeface="Calibri"/>
              </a:defRPr>
            </a:pPr>
            <a:endParaRPr lang="el-GR"/>
          </a:p>
        </c:txPr>
        <c:crossAx val="-511289824"/>
        <c:crosses val="autoZero"/>
        <c:crossBetween val="between"/>
      </c:valAx>
      <c:spPr>
        <a:solidFill>
          <a:schemeClr val="accent2">
            <a:lumMod val="20000"/>
            <a:lumOff val="80000"/>
            <a:alpha val="47000"/>
          </a:schemeClr>
        </a:solidFill>
        <a:ln>
          <a:noFill/>
        </a:ln>
        <a:effectLst/>
        <a:scene3d>
          <a:camera prst="orthographicFront"/>
          <a:lightRig rig="threePt" dir="t"/>
        </a:scene3d>
        <a:sp3d>
          <a:bevelT/>
        </a:sp3d>
      </c:spPr>
    </c:plotArea>
    <c:legend>
      <c:legendPos val="b"/>
      <c:overlay val="0"/>
      <c:spPr>
        <a:noFill/>
        <a:ln w="25400">
          <a:noFill/>
        </a:ln>
      </c:spPr>
      <c:txPr>
        <a:bodyPr/>
        <a:lstStyle/>
        <a:p>
          <a:pPr>
            <a:defRPr sz="1470" b="0" i="0" u="none" strike="noStrike" baseline="0">
              <a:solidFill>
                <a:srgbClr val="333333"/>
              </a:solidFill>
              <a:latin typeface="Calibri"/>
              <a:ea typeface="Calibri"/>
              <a:cs typeface="Calibri"/>
            </a:defRPr>
          </a:pPr>
          <a:endParaRPr lang="el-G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l-GR"/>
    </a:p>
  </c:txPr>
  <c:printSettings>
    <c:headerFooter/>
    <c:pageMargins b="0.75000000000000266" l="0.70000000000000062" r="0.70000000000000062" t="0.75000000000000266"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57150</xdr:colOff>
      <xdr:row>7</xdr:row>
      <xdr:rowOff>0</xdr:rowOff>
    </xdr:from>
    <xdr:to>
      <xdr:col>6</xdr:col>
      <xdr:colOff>342900</xdr:colOff>
      <xdr:row>35</xdr:row>
      <xdr:rowOff>85725</xdr:rowOff>
    </xdr:to>
    <xdr:graphicFrame macro="">
      <xdr:nvGraphicFramePr>
        <xdr:cNvPr id="75804" name="Γράφημα 4">
          <a:extLst>
            <a:ext uri="{FF2B5EF4-FFF2-40B4-BE49-F238E27FC236}">
              <a16:creationId xmlns:a16="http://schemas.microsoft.com/office/drawing/2014/main" id="{00000000-0008-0000-0400-00001C28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Vasilis/AppData/Roaming/Microsoft/Excel/&#917;&#925;&#932;&#913;&#915;&#924;&#917;&#925;&#913;%20&#917;&#929;&#915;&#913;/&#925;&#927;&#917;&#924;&#914;&#929;&#921;&#927;&#931;%202016/&#927;&#923;&#927;&#922;&#923;&#919;&#929;&#937;&#931;&#919;%20&#924;&#917;&#923;&#917;&#932;&#937;&#925;%20&#917;&#929;&#915;&#937;&#925;%20&#933;&#928;&#927;&#916;&#927;&#924;&#937;&#925;/&#932;.&#916;/&#932;%20&#916;%20&#916;&#919;&#924;&#927;&#933;.pdf" TargetMode="External"/><Relationship Id="rId3" Type="http://schemas.openxmlformats.org/officeDocument/2006/relationships/hyperlink" Target="../../Vasilis/AppData/Roaming/Microsoft/Excel/&#917;&#928;&#921;&#932;&#929;&#927;&#928;&#917;&#931;%20&#928;&#913;&#929;&#913;&#922;&#927;&#923;&#927;&#933;&#920;&#919;&#931;&#919;&#931;/18%20&#951;%20&#931;&#933;&#925;&#917;&#916;&#929;&#921;&#913;&#931;&#919;%2019-10-2015.pdf" TargetMode="External"/><Relationship Id="rId7" Type="http://schemas.openxmlformats.org/officeDocument/2006/relationships/hyperlink" Target="../../Vasilis/AppData/Roaming/Microsoft/Excel/&#932;&#929;&#927;&#928;&#927;&#928;&#927;&#921;&#919;&#931;&#919;%20&#917;&#929;&#915;&#937;&#925;/&#924;&#913;&#929;&#932;&#921;&#927;&#931;%202017/&#913;&#916;&#931;%20134_2017.pdf" TargetMode="External"/><Relationship Id="rId12" Type="http://schemas.openxmlformats.org/officeDocument/2006/relationships/comments" Target="../comments1.xml"/><Relationship Id="rId2" Type="http://schemas.openxmlformats.org/officeDocument/2006/relationships/hyperlink" Target="../../Vasilis/AppData/Roaming/Microsoft/Excel/&#932;&#929;&#927;&#928;&#927;&#928;&#927;&#921;&#919;&#931;&#919;%20&#917;&#929;&#915;&#937;&#925;/ADS_254_2015_texn%208_7_15.pdf" TargetMode="External"/><Relationship Id="rId1" Type="http://schemas.openxmlformats.org/officeDocument/2006/relationships/hyperlink" Target="../../Vasilis/AppData/Roaming/Microsoft/Excel/&#917;&#925;&#932;&#913;&#915;&#924;&#917;&#925;&#913;%20&#917;&#929;&#915;&#913;/GIS/&#932;&#916;&#917;/_&#932;&#916;&#917;_GIS%202012-2016_%206_8_2015.doc" TargetMode="External"/><Relationship Id="rId6" Type="http://schemas.openxmlformats.org/officeDocument/2006/relationships/hyperlink" Target="../../Vasilis/AppData/Roaming/Microsoft/Excel/&#917;&#925;&#932;&#913;&#915;&#924;&#917;&#925;&#913;%20&#917;&#929;&#915;&#913;/&#913;&#925;&#913;&#920;&#917;&#937;&#929;&#919;&#931;&#919;%20&#932;&#927;&#933;%20&#914;1%20&#931;&#932;&#913;&#916;&#921;&#927;&#933;%20&#915;&#928;&#931;/&#928;&#929;&#927;&#915;&#929;&#913;&#924;&#924;&#913;&#932;&#921;&#922;&#919;/19375-12.05.2016%20&#928;&#929;&#927;&#915;&#929;.&#915;&#928;&#931;.pdf" TargetMode="External"/><Relationship Id="rId11" Type="http://schemas.openxmlformats.org/officeDocument/2006/relationships/vmlDrawing" Target="../drawings/vmlDrawing1.vml"/><Relationship Id="rId5" Type="http://schemas.openxmlformats.org/officeDocument/2006/relationships/hyperlink" Target="../../Vasilis/AppData/Roaming/Microsoft/Excel/&#917;&#925;&#932;&#913;&#915;&#924;&#917;&#925;&#913;%20&#917;&#929;&#915;&#913;/&#913;&#925;&#913;&#920;&#917;&#937;&#929;&#919;&#931;&#919;%20&#932;&#927;&#933;%20&#914;1%20&#931;&#932;&#913;&#916;&#921;&#927;&#933;%20&#915;&#928;&#931;" TargetMode="External"/><Relationship Id="rId10" Type="http://schemas.openxmlformats.org/officeDocument/2006/relationships/printerSettings" Target="../printerSettings/printerSettings1.bin"/><Relationship Id="rId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9" Type="http://schemas.openxmlformats.org/officeDocument/2006/relationships/hyperlink" Target="../../Vasilis/AppData/Roaming/Microsoft/Excel/&#932;&#929;&#927;&#928;&#927;&#928;&#927;&#921;&#919;&#931;&#919;%20&#917;&#929;&#915;&#937;&#925;/&#924;&#913;&#929;&#932;&#921;&#927;&#931;%202017/&#913;&#928;&#927;&#934;&#913;&#931;&#919;%20&#917;&#925;&#932;&#913;&#926;&#919;&#931;%2084_2017.pdf" TargetMode="Externa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17" Type="http://schemas.openxmlformats.org/officeDocument/2006/relationships/hyperlink" Target="../../Vasilis/AppData/Roaming/Microsoft/Excel/&#917;&#928;&#921;&#932;&#929;&#927;&#928;&#917;&#931;%20&#928;&#913;&#929;&#913;&#922;&#927;&#923;&#927;&#933;&#920;&#919;&#931;&#919;&#931;/2016/14&#951;%20&#963;&#965;&#957;&#949;&#948;&#961;&#953;&#945;&#963;&#951;%2013072016.pdf" TargetMode="External"/><Relationship Id="rId671"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769"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21" Type="http://schemas.openxmlformats.org/officeDocument/2006/relationships/hyperlink" Target="../../Vasilis/AppData/Roaming/Microsoft/Excel/&#932;&#929;&#927;&#928;&#927;&#928;&#927;&#921;&#919;&#931;&#919;%20&#917;&#929;&#915;&#937;&#925;/ADS_254_2015_texn%208_7_15.pdf" TargetMode="External"/><Relationship Id="rId324" Type="http://schemas.openxmlformats.org/officeDocument/2006/relationships/hyperlink" Target="../../Vasilis/AppData/Roaming/Microsoft/Excel/&#917;&#928;&#921;&#932;&#929;&#927;&#928;&#917;&#931;%20&#928;&#913;&#929;&#913;&#922;&#927;&#923;&#927;&#933;&#920;&#919;&#931;&#919;&#931;/18%20&#951;%20&#931;&#933;&#925;&#917;&#916;&#929;&#921;&#913;&#931;&#919;%2019-10-2015.pdf" TargetMode="External"/><Relationship Id="rId531" Type="http://schemas.openxmlformats.org/officeDocument/2006/relationships/hyperlink" Target="..\..\Vasilis\AppData\Roaming\Microsoft\Excel\&#932;&#929;&#927;&#928;&#927;&#928;&#927;&#921;&#919;&#931;&#919;%20&#917;&#929;&#915;&#937;&#925;\&#924;&#913;&#921;&#927;&#931;%202017\&#913;&#928;&#927;&#934;&#913;&#931;&#919;%20&#917;&#925;&#932;&#913;&#926;&#919;&#931;%20264-17.pdf" TargetMode="External"/><Relationship Id="rId629"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170" Type="http://schemas.openxmlformats.org/officeDocument/2006/relationships/hyperlink" Target="../../Vasilis/AppData/Roaming/Microsoft/Excel/&#932;&#929;&#927;&#928;&#927;&#928;&#927;&#921;&#919;&#931;&#919;%20&#917;&#929;&#915;&#937;&#925;/&#916;&#917;&#922;&#917;&#924;&#914;&#929;&#921;&#927;&#931;%202016/&#913;&#928;&#927;&#934;%20&#916;&#931;%20699_16.pdf" TargetMode="External"/><Relationship Id="rId836" Type="http://schemas.openxmlformats.org/officeDocument/2006/relationships/hyperlink" Target="&#932;&#929;&#927;&#928;&#927;&#928;&#927;&#921;&#919;&#931;&#919;%20&#917;&#929;&#915;&#937;&#925;\2022\&#931;&#917;&#928;&#932;&#917;&#924;&#914;&#929;&#921;&#927;&#931;%2022\2022%2033&#951;%20&#917;&#928;&#921;&#932;&#929;&#927;&#928;&#919;%20&#917;&#913;&#928;%202012_2016.pdf" TargetMode="External"/><Relationship Id="rId268" Type="http://schemas.openxmlformats.org/officeDocument/2006/relationships/hyperlink" Target="../../Vasilis/AppData/Roaming/Microsoft/Excel/&#917;&#925;&#932;&#913;&#915;&#924;&#917;&#925;&#913;%20&#917;&#929;&#915;&#913;/&#925;&#927;&#917;&#924;&#914;&#929;&#921;&#927;&#931;%202016/&#924;&#917;&#923;&#917;&#932;&#919;%20&#922;&#913;&#932;&#913;&#931;&#922;&#917;&#933;&#919;&#931;%20&#924;&#921;&#922;&#929;&#927;&#933;%20&#913;&#925;&#913;&#932;&#927;&#923;&#921;&#922;&#927;&#933;%20&#916;&#919;&#924;&#927;&#932;&#921;&#922;&#927;&#933;%20&#922;&#919;&#928;&#927;&#933;%20&#922;&#927;&#918;&#913;&#925;&#919;&#931;(&#923;&#927;&#915;&#921;&#927;%20&#928;&#913;&#929;&#922;&#927;)/&#932;&#916;/&#932;&#916;&#917;_&#956;&#949;&#955;_&#956;&#953;&#954;&#961;_&#945;&#957;&#945;&#964;_&#948;&#951;&#956;_&#954;&#951;&#960;_23112016.pdf" TargetMode="External"/><Relationship Id="rId475" Type="http://schemas.openxmlformats.org/officeDocument/2006/relationships/hyperlink" Target="../../Vasilis/AppData/Roaming/Microsoft/Excel/&#917;&#925;&#932;&#913;&#915;&#924;&#917;&#925;&#913;%20&#917;&#929;&#915;&#913;/&#925;&#927;&#917;&#924;&#914;&#929;&#921;&#927;&#931;%202016/&#913;&#928;&#913;&#923;&#923;&#927;&#932;&#929;&#921;&#937;&#931;&#917;&#921;&#931;-&#928;&#929;&#913;&#926;&#917;&#921;&#931;%20&#932;&#913;&#922;&#932;&#927;&#928;&#927;&#921;&#919;&#931;&#919;&#931;%20&#916;&#921;&#913;&#932;&#919;&#929;&#919;&#932;&#917;&#913;/&#932;.&#916;/&#932;&#916;&#917;%20&#928;&#927;&#929;&#927;&#931;%202012_2016%20_&#913;&#928;&#913;&#923;&#923;&#927;&#932;&#929;&#921;&#937;&#931;&#917;&#921;&#931;_1_6_2016.DOC" TargetMode="External"/><Relationship Id="rId682" Type="http://schemas.openxmlformats.org/officeDocument/2006/relationships/hyperlink" Target="../../Vasilis/AppData/Roaming/Microsoft/Excel/&#917;&#925;&#932;&#913;&#915;&#924;&#917;&#925;&#913;%20&#917;&#929;&#915;&#913;/&#928;&#929;&#927;&#924;&#919;&#920;&#917;&#921;&#913;%20&#927;&#929;&#915;&#913;&#925;&#937;&#925;%20&#928;&#913;&#921;&#916;&#921;&#922;&#937;&#925;%20&#935;&#913;&#929;&#937;&#925;" TargetMode="External"/><Relationship Id="rId32" Type="http://schemas.openxmlformats.org/officeDocument/2006/relationships/hyperlink" Target="../../Vasilis/AppData/Roaming/Microsoft/Excel/&#917;&#925;&#932;&#913;&#915;&#924;&#917;&#925;&#913;%20&#917;&#929;&#915;&#913;/&#932;&#917;&#935;&#925;&#921;&#922;&#917;&#931;%20&#924;&#917;&#923;&#917;&#932;&#917;&#931;%20&#922;&#913;&#923;&#923;&#921;&#922;&#929;&#913;&#932;&#921;&#922;&#927;&#933;%20&#916;&#919;&#924;&#927;&#933;%20&#922;&#927;&#918;&#913;&#925;&#919;&#931;/&#932;.&#916;/&#932;&#917;&#935;&#925;&#921;&#922;&#927;_&#916;&#917;&#923;&#932;&#921;&#927;_&#917;&#929;&#915;&#927;&#933;.pdf" TargetMode="External"/><Relationship Id="rId128" Type="http://schemas.openxmlformats.org/officeDocument/2006/relationships/hyperlink" Target="../../Vasilis/AppData/Roaming/Microsoft/Excel/&#917;&#928;&#921;&#932;&#929;&#927;&#928;&#917;&#931;%20&#928;&#913;&#929;&#913;&#922;&#927;&#923;&#927;&#933;&#920;&#919;&#931;&#919;&#931;/18%20&#951;%20&#931;&#933;&#925;&#917;&#916;&#929;&#921;&#913;&#931;&#919;%2019-10-2015.pdf" TargetMode="External"/><Relationship Id="rId335" Type="http://schemas.openxmlformats.org/officeDocument/2006/relationships/hyperlink" Target="../../Vasilis/AppData/Roaming/Microsoft/Excel/&#917;&#928;&#921;&#932;&#929;&#927;&#928;&#917;&#931;%20&#928;&#913;&#929;&#913;&#922;&#927;&#923;&#927;&#933;&#920;&#919;&#931;&#919;&#931;/18%20&#951;%20&#931;&#933;&#925;&#917;&#916;&#929;&#921;&#913;&#931;&#919;%2019-10-2015.pdf" TargetMode="External"/><Relationship Id="rId542" Type="http://schemas.openxmlformats.org/officeDocument/2006/relationships/hyperlink" Target="../../Vasilis/AppData/Roaming/Microsoft/Excel/&#917;&#925;&#932;&#913;&#915;&#924;&#917;&#925;&#913;%20&#917;&#929;&#915;&#913;/&#927;&#923;&#927;&#922;&#923;&#919;&#929;&#937;&#924;&#917;&#925;&#913;/&#913;&#928;&#927;&#922;&#913;&#932;&#913;&#931;&#932;&#913;&#931;&#919;%20&#916;&#919;&#924;%20&#922;&#932;&#921;&#929;&#921;&#937;&#925;" TargetMode="External"/><Relationship Id="rId181" Type="http://schemas.openxmlformats.org/officeDocument/2006/relationships/hyperlink" Target="../../Vasilis/AppData/Roaming/Microsoft/Excel/&#917;&#925;&#932;&#913;&#915;&#924;&#917;&#925;&#913;%20&#917;&#929;&#915;&#913;/&#925;&#927;&#917;&#924;&#914;&#929;&#921;&#927;&#931;%202016/&#916;&#917;&#933;&#913;&#922;/&#928;&#919;&#915;&#917;&#931;%20&#917;&#929;&#924;&#913;&#922;&#921;&#913;&#931;/&#931;&#935;&#917;&#916;&#921;&#927;_&#932;&#916;&#917;_&#924;&#917;&#923;&#917;&#932;&#917;&#931;_&#917;&#929;&#915;&#927;&#933;_&#917;&#922;&#931;&#933;&#915;&#935;&#929;&#927;&#925;&#921;&#931;&#924;&#927;&#933;_&#928;&#919;&#915;&#937;&#925;%20_&#917;&#929;&#924;&#913;&#922;&#921;&#913;&#931;.pdf" TargetMode="External"/><Relationship Id="rId402" Type="http://schemas.openxmlformats.org/officeDocument/2006/relationships/hyperlink" Target="../../Vasilis/AppData/Roaming/Microsoft/Excel/&#932;&#929;&#927;&#928;&#927;&#928;&#927;&#921;&#919;&#931;&#919;%20&#917;&#929;&#915;&#937;&#925;/ADS_37_2015_FINAL.pdf" TargetMode="External"/><Relationship Id="rId847" Type="http://schemas.openxmlformats.org/officeDocument/2006/relationships/hyperlink" Target="&#932;&#929;&#927;&#928;&#927;&#928;&#927;&#921;&#919;&#931;&#919;%20&#917;&#929;&#915;&#937;&#925;\2023\&#934;&#917;&#914;&#929;&#927;&#933;&#913;&#929;&#921;&#927;&#931;\2023%2035&#951;%20&#917;&#928;&#921;&#932;&#929;&#927;&#928;&#919;%20&#917;&#913;&#928;%202012_2016.pdf" TargetMode="External"/><Relationship Id="rId279" Type="http://schemas.openxmlformats.org/officeDocument/2006/relationships/hyperlink" Target="../../Vasilis/AppData/Roaming/Microsoft/Excel/&#917;&#925;&#932;&#913;&#915;&#924;&#917;&#925;&#913;%20&#917;&#929;&#915;&#913;/&#925;&#927;&#917;&#924;&#914;&#929;&#921;&#927;&#931;%202016/&#914;&#917;&#923;&#932;&#921;&#937;&#931;&#919;%20&#922;&#913;&#921;%20&#917;&#922;&#931;&#933;&#915;&#935;&#929;&#927;&#925;&#921;&#931;&#924;&#927;&#931;%20&#913;&#925;&#932;&#923;%20&#924;&#917;&#923;&#917;&#932;&#919;/&#932;&#916;/&#932;&#916;&#917;_&#914;&#917;&#923;&#932;&#921;&#937;&#931;&#919;%20&#917;&#922;&#931;&#933;&#915;&#935;&#929;&#927;&#925;&#921;&#931;&#924;&#927;&#931;%20&#913;&#925;&#932;&#923;%20&#924;&#917;&#923;&#917;&#932;&#919;_23112016.pdf" TargetMode="External"/><Relationship Id="rId486"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93" Type="http://schemas.openxmlformats.org/officeDocument/2006/relationships/hyperlink" Target="../AppData/Local/Temp/&#932;&#929;&#927;&#928;&#927;&#928;&#927;&#921;&#919;&#931;&#919;%20&#917;&#929;&#915;&#937;&#925;/&#924;&#913;&#921;&#927;&#931;%202017/&#913;&#928;&#927;&#934;&#913;&#931;&#919;%20&#917;&#925;&#932;&#913;&#926;&#919;&#931;%20264-17.pdf" TargetMode="External"/><Relationship Id="rId707" Type="http://schemas.openxmlformats.org/officeDocument/2006/relationships/hyperlink" Target="&#932;&#929;&#927;&#928;&#927;&#928;&#927;&#921;&#919;&#931;&#919;%20&#917;&#929;&#915;&#937;&#925;\&#924;&#913;&#921;&#927;&#931;%20%202020\&#913;&#928;&#927;&#934;&#913;&#931;&#919;%20&#917;&#925;&#932;&#913;&#926;&#919;&#931;%20309_20.pdf" TargetMode="External"/><Relationship Id="rId43" Type="http://schemas.openxmlformats.org/officeDocument/2006/relationships/hyperlink" Target="..\..\Vasilis\AppData\Roaming\Microsoft\Excel\&#932;&#929;&#927;&#928;&#927;&#928;&#927;&#921;&#919;&#931;&#919;%20&#917;&#929;&#915;&#937;&#925;\&#924;&#913;&#921;&#927;&#931;%202016\&#913;&#916;&#931;%20222_2016.pdf" TargetMode="External"/><Relationship Id="rId139" Type="http://schemas.openxmlformats.org/officeDocument/2006/relationships/hyperlink" Target="../../Vasilis/AppData/Roaming/Microsoft/Excel/&#932;&#929;&#927;&#928;&#927;&#928;&#927;&#921;&#919;&#931;&#919;%20&#917;&#929;&#915;&#937;&#925;/&#916;&#917;&#922;&#917;&#924;&#914;&#929;&#921;&#927;&#931;%202016/&#913;&#928;&#927;&#934;%20&#916;&#931;%20699_16.pdf" TargetMode="External"/><Relationship Id="rId346" Type="http://schemas.openxmlformats.org/officeDocument/2006/relationships/hyperlink" Target="../../Vasilis/AppData/Roaming/Microsoft/Excel/&#917;&#928;&#921;&#932;&#929;&#927;&#928;&#917;&#931;%20&#928;&#913;&#929;&#913;&#922;&#927;&#923;&#927;&#933;&#920;&#919;&#931;&#919;&#931;/18%20&#951;%20&#931;&#933;&#925;&#917;&#916;&#929;&#921;&#913;&#931;&#919;%2019-10-2015.pdf" TargetMode="External"/><Relationship Id="rId553"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60" Type="http://schemas.openxmlformats.org/officeDocument/2006/relationships/hyperlink" Target="&#932;&#929;&#927;&#928;&#927;&#928;&#927;&#921;&#919;&#931;&#919;%20&#917;&#929;&#915;&#937;&#925;\&#924;&#913;&#921;&#927;&#931;%20%202020\&#913;&#928;&#927;&#934;&#913;&#931;&#919;%20&#917;&#925;&#932;&#913;&#926;&#919;&#931;%20309_20.pdf" TargetMode="External"/><Relationship Id="rId19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0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3" Type="http://schemas.openxmlformats.org/officeDocument/2006/relationships/hyperlink" Target="../../Vasilis/AppData/Roaming/Microsoft/Excel/&#932;&#929;&#927;&#928;&#927;&#928;&#927;&#921;&#919;&#931;&#919;%20&#917;&#929;&#915;&#937;&#925;/ADS_37_2015_FINAL.pdf" TargetMode="External"/><Relationship Id="rId858" Type="http://schemas.openxmlformats.org/officeDocument/2006/relationships/vmlDrawing" Target="../drawings/vmlDrawing2.vml"/><Relationship Id="rId497" Type="http://schemas.openxmlformats.org/officeDocument/2006/relationships/hyperlink" Target="../../Vasilis/AppData/Roaming/Microsoft/Excel/&#932;&#929;&#927;&#928;&#927;&#928;&#927;&#921;&#919;&#931;&#919;%20&#917;&#929;&#915;&#937;&#925;/&#924;&#913;&#921;&#927;&#931;%202017/&#913;&#928;&#927;&#934;&#913;&#931;&#919;%20&#916;.&#931;%20260_2017.pdf" TargetMode="External"/><Relationship Id="rId620"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18" Type="http://schemas.openxmlformats.org/officeDocument/2006/relationships/hyperlink" Target="&#932;&#929;&#927;&#928;&#927;&#928;&#927;&#921;&#919;&#931;&#919;%20&#917;&#929;&#915;&#937;&#925;\&#924;&#913;&#921;&#927;&#931;%20%202020\&#913;&#928;&#927;&#934;&#913;&#931;&#919;%20&#917;&#925;&#932;&#913;&#926;&#919;&#931;%20309_20.pdf" TargetMode="External"/><Relationship Id="rId35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4" Type="http://schemas.openxmlformats.org/officeDocument/2006/relationships/hyperlink" Target="../../Vasilis/AppData/Roaming/Microsoft/Excel/&#932;&#929;&#927;&#928;&#927;&#928;&#927;&#921;&#919;&#931;&#919;%20&#917;&#929;&#915;&#937;&#925;/&#924;&#913;&#921;&#927;&#931;%202016/&#913;&#916;&#931;%20222_2016.pdf" TargetMode="External"/><Relationship Id="rId21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64"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71"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424" Type="http://schemas.openxmlformats.org/officeDocument/2006/relationships/hyperlink" Target="../../Vasilis/AppData/Roaming/Microsoft/Excel/&#932;&#929;&#927;&#928;&#927;&#928;&#927;&#921;&#919;&#931;&#919;%20&#917;&#929;&#915;&#937;&#925;/ADS_37_2015_FINAL.pdf" TargetMode="External"/><Relationship Id="rId631"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29" Type="http://schemas.openxmlformats.org/officeDocument/2006/relationships/hyperlink" Target="../../Vasilis/AppData/Roaming/Microsoft/Excel/&#932;&#929;&#927;&#928;&#927;&#928;&#927;&#921;&#919;&#931;&#919;%20&#917;&#929;&#915;&#937;&#925;/&#924;&#913;&#929;&#932;&#921;&#927;&#931;%202017/&#913;&#916;&#931;%20134_2017.pdf" TargetMode="External"/><Relationship Id="rId270" Type="http://schemas.openxmlformats.org/officeDocument/2006/relationships/hyperlink" Target="../../Vasilis/AppData/Roaming/Microsoft/Excel/&#917;&#925;&#932;&#913;&#915;&#924;&#917;&#925;&#913;%20&#917;&#929;&#915;&#913;/&#925;&#927;&#917;&#924;&#914;&#929;&#921;&#927;&#931;%202016/&#917;&#925;&#917;&#929;&#915;&#917;&#921;&#913;&#922;&#919;%20&#913;&#925;&#913;&#914;&#913;&#920;&#924;&#921;&#931;&#919;%20&#935;&#937;&#929;&#927;&#933;%20&#913;&#924;&#913;&#926;&#927;&#931;&#932;&#913;&#931;&#921;&#927;&#933;/&#932;&#916;/&#932;,&#916;%20&#917;&#925;&#917;&#929;&#915;,&#913;&#925;&#913;&#914;,&#913;&#924;&#913;&#926;&#927;&#931;&#932;%2017_11_16.pdf" TargetMode="External"/><Relationship Id="rId65" Type="http://schemas.openxmlformats.org/officeDocument/2006/relationships/hyperlink" Target="../../Vasilis/AppData/Roaming/Microsoft/Excel/&#917;&#925;&#932;&#913;&#915;&#924;&#917;&#925;&#913;%20&#917;&#929;&#915;&#913;/&#927;&#923;&#927;&#922;&#923;&#919;&#929;&#937;&#924;&#917;&#925;&#927;%20&#931;&#935;%20&#928;&#913;&#929;&#913;&#923;&#921;&#924;&#925;&#921;&#913;/&#932;.&#916;/&#932;&#916;&#917;%20&#927;&#923;&#927;&#922;&#923;&#919;&#929;&#937;&#924;&#917;&#925;&#927;%20&#931;&#935;.%20&#928;&#913;&#929;&#913;&#923;&#921;&#924;&#925;&#921;&#913;%2027_04_16.docx" TargetMode="External"/><Relationship Id="rId130" Type="http://schemas.openxmlformats.org/officeDocument/2006/relationships/hyperlink" Target="../../Vasilis/AppData/Roaming/Microsoft/Excel/&#932;&#929;&#927;&#928;&#927;&#928;&#927;&#921;&#919;&#931;&#919;%20&#917;&#929;&#915;&#937;&#925;/&#916;&#917;&#922;&#917;&#924;&#914;&#929;&#921;&#927;&#931;%202016/&#913;&#928;&#927;&#934;%20&#916;&#931;%20642_16.pdf" TargetMode="External"/><Relationship Id="rId368" Type="http://schemas.openxmlformats.org/officeDocument/2006/relationships/hyperlink" Target="../../Vasilis/AppData/Roaming/Microsoft/Excel/&#932;&#929;&#927;&#928;&#927;&#928;&#927;&#921;&#919;&#931;&#919;%20&#917;&#929;&#915;&#937;&#925;/ADS_37_2015_FINAL.pdf" TargetMode="External"/><Relationship Id="rId575"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782" Type="http://schemas.openxmlformats.org/officeDocument/2006/relationships/hyperlink" Target="&#932;&#929;&#927;&#928;&#927;&#928;&#927;&#921;&#919;&#931;&#919;%20&#917;&#929;&#915;&#937;&#925;\2022\&#934;&#917;&#914;&#929;&#927;&#933;&#913;&#929;&#921;&#927;&#931;%2022\028-2022%20&#904;&#947;&#954;&#961;&#953;&#963;&#951;%20&#965;&#960;&#959;&#946;&#959;&#955;&#942;&#962;%20&#928;&#961;&#972;&#964;&#945;&#963;&#951;&#962;%20&#947;&#953;&#945;%20&#924;&#949;&#955;&#941;&#964;&#949;&#962;%20&#945;&#957;&#945;&#960;&#964;&#965;&#958;&#953;&#945;&#954;&#959;&#973;%20&#963;&#967;&#949;&#948;&#953;&#945;&#963;&#956;&#959;&#973;%20&#963;&#964;&#959;%20&#917;&#913;&#928;%202012-2016%20(&#932;&#959;&#960;&#953;&#954;&#972;&#962;%20&#928;&#972;&#961;&#959;&#962;).pdf" TargetMode="External"/><Relationship Id="rId22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35" Type="http://schemas.openxmlformats.org/officeDocument/2006/relationships/hyperlink" Target="../../Vasilis/AppData/Roaming/Microsoft/Excel/&#917;&#925;&#932;&#913;&#915;&#924;&#917;&#925;&#913;%20&#917;&#929;&#915;&#913;/&#927;&#923;&#927;&#922;&#923;&#919;&#929;&#937;&#931;&#919;%20&#914;%20&#931;&#932;&#913;&#916;&#921;&#927;&#933;%20....&#928;&#927;&#925;&#932;&#927;&#922;&#937;&#924;&#919;&#931;" TargetMode="External"/><Relationship Id="rId642"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281" Type="http://schemas.openxmlformats.org/officeDocument/2006/relationships/hyperlink" Target="../../Vasilis/AppData/Roaming/Microsoft/Excel/&#917;&#925;&#932;&#913;&#915;&#924;&#917;&#925;&#913;%20&#917;&#929;&#915;&#913;/&#925;&#927;&#917;&#924;&#914;&#929;&#921;&#927;&#931;%202016/&#928;&#929;&#927;&#924;&#919;&#920;&#917;&#921;&#913;%20&#934;&#933;&#932;&#937;&#925;_&#916;&#917;&#925;&#916;&#929;&#933;&#923;&#921;&#937;&#925;/&#932;&#916;/&#932;,&#916;%20&#928;&#929;&#927;&#924;.%20&#934;&#933;&#932;&#937;&#925;_&#916;&#917;&#925;&#916;&#929;&#933;&#923;&#921;&#937;&#925;%20%2017_11_16.pdf" TargetMode="External"/><Relationship Id="rId502" Type="http://schemas.openxmlformats.org/officeDocument/2006/relationships/hyperlink" Target="../../Vasilis/AppData/Roaming/Microsoft/Excel/&#917;&#925;&#932;&#913;&#915;&#924;&#917;&#925;&#913;%20&#917;&#929;&#915;&#913;/2017/&#931;&#933;&#924;&#914;&#927;&#933;&#923;&#917;&#933;&#932;&#921;&#922;&#917;&#931;%20&#933;&#928;..&#928;&#913;&#921;&#916;&#921;&#922;&#937;&#925;%20&#935;&#913;&#929;&#937;&#925;/&#932;&#916;/&#932;&#916;&#917;_&#963;&#965;&#956;&#946;&#959;&#965;&#955;&#949;&#965;&#964;&#953;&#954;&#941;&#962;%20&#965;&#960;&#951;&#961;&#949;&#963;&#943;&#949;&#962;.pdf" TargetMode="External"/><Relationship Id="rId76" Type="http://schemas.openxmlformats.org/officeDocument/2006/relationships/hyperlink" Target="../../Vasilis/AppData/Roaming/Microsoft/Excel/&#917;&#925;&#932;&#913;&#915;&#924;&#917;&#925;&#913;%20&#917;&#929;&#915;&#913;/&#914;&#917;&#923;&#932;&#921;&#937;&#931;&#919;%20&#928;&#929;&#927;&#931;&#914;%20&#913;&#924;&#917;&#913;/&#932;.&#916;/&#932;&#916;_&#914;&#917;&#923;&#932;&#921;&#937;&#931;&#919;%20&#928;&#929;&#927;&#931;&#914;%20&#913;&#924;&#917;&#913;_27_04_2016.docx" TargetMode="External"/><Relationship Id="rId141" Type="http://schemas.openxmlformats.org/officeDocument/2006/relationships/hyperlink" Target="../../Vasilis/AppData/Roaming/Microsoft/Excel/&#932;&#929;&#927;&#928;&#927;&#928;&#927;&#921;&#919;&#931;&#919;%20&#917;&#929;&#915;&#937;&#925;/&#916;&#917;&#922;&#917;&#924;&#914;&#929;&#921;&#927;&#931;%202016/&#913;&#928;&#927;&#934;%20&#916;&#931;%20699_16.pdf" TargetMode="External"/><Relationship Id="rId379" Type="http://schemas.openxmlformats.org/officeDocument/2006/relationships/hyperlink" Target="../../Vasilis/AppData/Roaming/Microsoft/Excel/&#932;&#929;&#927;&#928;&#927;&#928;&#927;&#921;&#919;&#931;&#919;%20&#917;&#929;&#915;&#937;&#925;/ADS_37_2015_FINAL.pdf" TargetMode="External"/><Relationship Id="rId586" Type="http://schemas.openxmlformats.org/officeDocument/2006/relationships/hyperlink" Target="../../Vasilis/AppData/Roaming/Microsoft/Excel/&#917;&#925;&#932;&#913;&#915;&#924;&#917;&#925;&#913;%20&#917;&#929;&#915;&#913;/&#928;&#929;&#927;&#924;&#919;&#920;&#917;&#921;&#913;%20&#924;&#919;&#935;&#913;&#925;&#927;&#923;&#927;&#915;&#921;&#922;&#927;&#933;%20&#917;&#926;&#927;&#928;&#923;&#921;&#931;&#924;&#927;&#933;" TargetMode="External"/><Relationship Id="rId793" Type="http://schemas.openxmlformats.org/officeDocument/2006/relationships/hyperlink" Target="..\..\Vasilis\AppData\Roaming\Microsoft\Excel\&#917;&#925;&#932;&#913;&#915;&#924;&#917;&#925;&#913;%20&#917;&#929;&#915;&#913;\&#913;&#928;&#927;&#922;&#913;&#932;&#913;&#931;&#932;&#913;&#931;&#919;%20&#916;&#919;&#924;%20&#922;&#932;&#921;&#929;&#921;&#937;&#925;\&#931;&#933;&#924;&#914;%20&#913;&#928;&#927;&#922;%20&#916;&#919;&#924;%20&#922;&#932;&#921;&#929;&#921;&#937;&#925;.pdf" TargetMode="External"/><Relationship Id="rId807" Type="http://schemas.openxmlformats.org/officeDocument/2006/relationships/hyperlink" Target="..\..\Vasilis\AppData\Roaming\Microsoft\Excel\&#917;&#925;&#932;&#913;&#915;&#924;&#917;&#925;&#913;%20&#917;&#929;&#915;&#913;\&#922;&#932;&#921;&#929;&#921;&#913;%20&#922;&#927;&#921;&#925;&#937;&#925;&#921;&#922;&#937;&#925;%20&#933;&#928;&#927;&#916;&#927;&#924;&#937;&#925;\&#922;&#964;&#943;&#961;&#953;&#959;%20&#960;&#959;&#955;&#955;&#945;&#960;&#955;&#974;&#957;%20&#967;&#961;&#942;&#963;&#949;&#969;&#957;%20&#963;&#964;&#959;%20&#932;&#916;%20&#925;&#941;&#945;&#962;%20%20&#925;&#953;&#954;&#972;&#960;&#959;&#955;&#951;&#962;\PROSYMBATIKOS_NIKOPOLH\2&#951;%20&#948;&#951;&#956;&#959;&#960;&#961;&#945;&#963;&#943;&#945;%2013.09.2010\&#931;&#973;&#956;&#946;&#945;&#963;&#951;.pdf" TargetMode="External"/><Relationship Id="rId7" Type="http://schemas.openxmlformats.org/officeDocument/2006/relationships/hyperlink" Target="../../Vasilis/AppData/Roaming/Microsoft/Excel/&#917;&#925;&#932;&#913;&#915;&#924;&#917;&#925;&#913;%20&#917;&#929;&#915;&#913;/&#927;&#923;&#927;&#922;&#923;&#919;&#929;&#937;&#924;&#917;&#925;&#913;/&#933;&#928;&#927;&#916;&#927;&#924;&#917;&#931;%20&#933;&#915;&#917;&#921;&#927;&#925;&#927;&#924;&#921;&#922;&#927;&#933;%20&#917;&#925;&#916;&#921;&#913;&#934;&#917;&#929;&#927;&#925;&#932;&#927;&#931;/&#932;.&#916;/&#932;&#916;&#917;_&#932;&#917;&#916;%2016062015.doc" TargetMode="External"/><Relationship Id="rId23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46" Type="http://schemas.openxmlformats.org/officeDocument/2006/relationships/hyperlink" Target="../../Vasilis/AppData/Roaming/Microsoft/Excel/&#917;&#925;&#932;&#913;&#915;&#924;&#917;&#925;&#913;%20&#917;&#929;&#915;&#913;/&#927;&#923;&#927;&#922;&#923;&#919;&#929;&#937;&#924;&#917;&#925;&#913;/&#927;&#921;&#922;&#921;&#931;&#932;&#921;&#922;&#919;%20&#913;&#925;&#913;&#914;&#913;&#920;&#924;&#921;&#931;&#919;%20&#927;&#921;&#922;&#921;&#931;&#924;&#937;&#925;" TargetMode="External"/><Relationship Id="rId653" Type="http://schemas.openxmlformats.org/officeDocument/2006/relationships/hyperlink" Target="../../Vasilis/AppData/Roaming/Microsoft/Excel/&#917;&#925;&#932;&#913;&#915;&#924;&#917;&#925;&#913;%20&#917;&#929;&#915;&#913;/&#917;&#925;&#917;&#929;&#915;&#917;&#921;&#913;&#922;&#919;%20&#913;&#925;&#913;&#914;&#913;&#920;&#924;&#921;&#931;&#919;%203&#927;&#933;%20&#915;&#933;&#924;&#925;&#913;&#931;&#921;&#927;&#933;" TargetMode="External"/><Relationship Id="rId292" Type="http://schemas.openxmlformats.org/officeDocument/2006/relationships/hyperlink" Target="../../Vasilis/AppData/Roaming/Microsoft/Excel/&#932;&#929;&#927;&#928;&#927;&#928;&#927;&#921;&#919;&#931;&#919;%20&#917;&#929;&#915;&#937;&#925;/&#916;&#917;&#922;&#917;&#924;&#914;&#929;&#921;&#927;&#931;%202016/&#913;&#928;&#927;&#934;%20&#916;&#931;%20642_16.pdf" TargetMode="External"/><Relationship Id="rId306" Type="http://schemas.openxmlformats.org/officeDocument/2006/relationships/hyperlink" Target="../../Vasilis/AppData/Roaming/Microsoft/Excel/&#917;&#928;&#921;&#932;&#929;&#927;&#928;&#917;&#931;%20&#928;&#913;&#929;&#913;&#922;&#927;&#923;&#927;&#933;&#920;&#919;&#931;&#919;&#931;/18%20&#951;%20&#931;&#933;&#925;&#917;&#916;&#929;&#921;&#913;&#931;&#919;%2019-10-2015.pdf" TargetMode="External"/><Relationship Id="rId87" Type="http://schemas.openxmlformats.org/officeDocument/2006/relationships/hyperlink" Target="../../Vasilis/AppData/Roaming/Microsoft/Excel/&#917;&#928;&#921;&#932;&#929;&#927;&#928;&#917;&#931;%20&#928;&#913;&#929;&#913;&#922;&#927;&#923;&#927;&#933;&#920;&#919;&#931;&#919;&#931;/18%20&#951;%20&#931;&#933;&#925;&#917;&#916;&#929;&#921;&#913;&#931;&#919;%2019-10-2015.pdf" TargetMode="External"/><Relationship Id="rId513" Type="http://schemas.openxmlformats.org/officeDocument/2006/relationships/hyperlink" Target="../../Vasilis/AppData/Roaming/Microsoft/Excel/&#917;&#925;&#932;&#913;&#915;&#924;&#917;&#925;&#913;%20&#917;&#929;&#915;&#913;/&#927;&#923;&#927;&#922;&#923;&#919;&#929;&#937;&#924;&#917;&#925;&#913;/1&#951;%20&#931;&#933;&#924;&#928;&#923;&#919;&#929;&#937;&#924;&#913;&#932;&#922;&#919;%20&#914;&#921;&#914;&#923;" TargetMode="External"/><Relationship Id="rId597"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720"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818" Type="http://schemas.openxmlformats.org/officeDocument/2006/relationships/hyperlink" Target="&#932;&#929;&#927;&#928;&#927;&#928;&#927;&#921;&#919;&#931;&#919;%20&#917;&#929;&#915;&#937;&#925;\2022\&#924;&#913;&#921;&#927;&#931;%2022\2022%2032&#951;%20&#917;&#928;&#921;&#932;&#929;&#927;&#928;&#919;%20&#917;&#913;&#928;%202012_2016.pdf" TargetMode="External"/><Relationship Id="rId152" Type="http://schemas.openxmlformats.org/officeDocument/2006/relationships/hyperlink" Target="../../Vasilis/AppData/Roaming/Microsoft/Excel/&#932;&#929;&#927;&#928;&#927;&#928;&#927;&#921;&#919;&#931;&#919;%20&#917;&#929;&#915;&#937;&#925;/&#916;&#917;&#922;&#917;&#924;&#914;&#929;&#921;&#927;&#931;%202016/&#913;&#928;&#927;&#934;%20&#916;&#931;%20699_16.pdf" TargetMode="External"/><Relationship Id="rId457" Type="http://schemas.openxmlformats.org/officeDocument/2006/relationships/hyperlink" Target="../../Vasilis/AppData/Roaming/Microsoft/Excel/&#932;&#929;&#927;&#928;&#927;&#928;&#927;&#921;&#919;&#931;&#919;%20&#917;&#929;&#915;&#937;&#925;/&#924;&#913;&#929;&#932;&#921;&#927;&#931;%202017/&#913;&#916;&#931;%20134_2017.pdf" TargetMode="External"/><Relationship Id="rId664"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4" Type="http://schemas.openxmlformats.org/officeDocument/2006/relationships/hyperlink" Target="../../Vasilis/AppData/Roaming/Microsoft/Excel/&#917;&#925;&#932;&#913;&#915;&#924;&#917;&#925;&#913;%20&#917;&#929;&#915;&#913;/&#928;&#923;&#913;&#932;&#917;&#921;&#913;%20&#913;&#921;&#913;&#925;&#919;&#931;/TEXNIKO%20DELTIO.pdf" TargetMode="External"/><Relationship Id="rId317" Type="http://schemas.openxmlformats.org/officeDocument/2006/relationships/hyperlink" Target="../../Vasilis/AppData/Roaming/Microsoft/Excel/&#917;&#928;&#921;&#932;&#929;&#927;&#928;&#917;&#931;%20&#928;&#913;&#929;&#913;&#922;&#927;&#923;&#927;&#933;&#920;&#919;&#931;&#919;&#931;/18%20&#951;%20&#931;&#933;&#925;&#917;&#916;&#929;&#921;&#913;&#931;&#919;%2019-10-2015.pdf" TargetMode="External"/><Relationship Id="rId524" Type="http://schemas.openxmlformats.org/officeDocument/2006/relationships/hyperlink" Target="../../Vasilis/AppData/Roaming/Microsoft/Excel/&#917;&#925;&#932;&#913;&#915;&#924;&#917;&#925;&#913;%20&#917;&#929;&#915;&#913;/&#927;&#923;&#927;&#922;&#923;&#919;&#929;&#937;&#924;&#917;&#925;&#913;/BMS" TargetMode="External"/><Relationship Id="rId731" Type="http://schemas.openxmlformats.org/officeDocument/2006/relationships/hyperlink" Target="&#932;&#929;&#927;&#928;&#927;&#928;&#927;&#921;&#919;&#931;&#919;%20&#917;&#929;&#915;&#937;&#925;\&#924;&#913;&#921;&#927;&#931;%20%202020\&#913;&#928;&#927;&#934;&#913;&#931;&#919;%20&#917;&#925;&#932;&#913;&#926;&#919;&#931;%20309_20.pdf" TargetMode="External"/><Relationship Id="rId98" Type="http://schemas.openxmlformats.org/officeDocument/2006/relationships/hyperlink" Target="../../Vasilis/AppData/Roaming/Microsoft/Excel/&#917;&#928;&#921;&#932;&#929;&#927;&#928;&#917;&#931;%20&#928;&#913;&#929;&#913;&#922;&#927;&#923;&#927;&#933;&#920;&#919;&#931;&#919;&#931;/18%20&#951;%20&#931;&#933;&#925;&#917;&#916;&#929;&#921;&#913;&#931;&#919;%2019-10-2015.pdf" TargetMode="External"/><Relationship Id="rId163" Type="http://schemas.openxmlformats.org/officeDocument/2006/relationships/hyperlink" Target="../../Vasilis/AppData/Roaming/Microsoft/Excel/&#932;&#929;&#927;&#928;&#927;&#928;&#927;&#921;&#919;&#931;&#919;%20&#917;&#929;&#915;&#937;&#925;/&#916;&#917;&#922;&#917;&#924;&#914;&#929;&#921;&#927;&#931;%202016/&#913;&#928;&#927;&#934;%20&#916;&#931;%20699_16.pdf" TargetMode="External"/><Relationship Id="rId370" Type="http://schemas.openxmlformats.org/officeDocument/2006/relationships/hyperlink" Target="../../Vasilis/AppData/Roaming/Microsoft/Excel/&#932;&#929;&#927;&#928;&#927;&#928;&#927;&#921;&#919;&#931;&#919;%20&#917;&#929;&#915;&#937;&#925;/ADS_37_2015_FINAL.pdf" TargetMode="External"/><Relationship Id="rId829"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3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68"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75" Type="http://schemas.openxmlformats.org/officeDocument/2006/relationships/hyperlink" Target="../../Vasilis/AppData/Roaming/Microsoft/Excel/&#932;&#929;&#927;&#928;&#927;&#928;&#927;&#921;&#919;&#931;&#919;%20&#917;&#929;&#915;&#937;&#925;/&#924;&#913;&#929;&#932;&#921;&#927;&#931;%202019/&#913;&#916;&#931;%20162_2019.pdf" TargetMode="External"/><Relationship Id="rId25" Type="http://schemas.openxmlformats.org/officeDocument/2006/relationships/hyperlink" Target="../../Vasilis/AppData/Roaming/Microsoft/Excel/&#932;&#929;&#927;&#928;&#927;&#928;&#927;&#921;&#919;&#931;&#919;%20&#917;&#929;&#915;&#937;&#925;/ADS_254_2015_texn%208_7_15.pdf" TargetMode="External"/><Relationship Id="rId328" Type="http://schemas.openxmlformats.org/officeDocument/2006/relationships/hyperlink" Target="../../Vasilis/AppData/Roaming/Microsoft/Excel/&#917;&#928;&#921;&#932;&#929;&#927;&#928;&#917;&#931;%20&#928;&#913;&#929;&#913;&#922;&#927;&#923;&#927;&#933;&#920;&#919;&#931;&#919;&#931;/18%20&#951;%20&#931;&#933;&#925;&#917;&#916;&#929;&#921;&#913;&#931;&#919;%2019-10-2015.pdf" TargetMode="External"/><Relationship Id="rId535" Type="http://schemas.openxmlformats.org/officeDocument/2006/relationships/hyperlink" Target="../../Vasilis/AppData/Roaming/Microsoft/Excel/&#917;&#925;&#932;&#913;&#915;&#924;&#917;&#925;&#913;%20&#917;&#929;&#915;&#913;/&#927;&#923;&#927;&#922;&#923;&#919;&#929;&#937;&#924;&#917;&#925;&#913;/&#928;&#929;&#927;&#925;&#919;&#920;&#917;&#921;&#913;%20&#917;&#915;&#922;&#913;&#932;&#913;&#931;&#932;&#913;&#931;&#919;%20&#933;&#928;&#927;&#915;&#917;&#921;&#937;&#925;%20&#931;&#933;&#931;&#932;&#919;&#924;&#913;&#932;&#937;&#925;" TargetMode="External"/><Relationship Id="rId742" Type="http://schemas.openxmlformats.org/officeDocument/2006/relationships/hyperlink" Target="&#932;&#929;&#927;&#928;&#927;&#928;&#927;&#921;&#919;&#931;&#919;%20&#917;&#929;&#915;&#937;&#925;\&#924;&#913;&#921;&#927;&#931;%20%202020\&#913;&#928;&#927;&#934;&#913;&#931;&#919;%20&#917;&#925;&#932;&#913;&#926;&#919;&#931;%20309_20.pdf" TargetMode="External"/><Relationship Id="rId174" Type="http://schemas.openxmlformats.org/officeDocument/2006/relationships/hyperlink" Target="../../Vasilis/AppData/Roaming/Microsoft/Excel/&#932;&#929;&#927;&#928;&#927;&#928;&#927;&#921;&#919;&#931;&#919;%20&#917;&#929;&#915;&#937;&#925;/&#916;&#917;&#922;&#917;&#924;&#914;&#929;&#921;&#927;&#931;%202016/&#913;&#928;&#927;&#934;%20&#916;&#931;%20699_16.pdf" TargetMode="External"/><Relationship Id="rId381" Type="http://schemas.openxmlformats.org/officeDocument/2006/relationships/hyperlink" Target="../../Vasilis/AppData/Roaming/Microsoft/Excel/&#932;&#929;&#927;&#928;&#927;&#928;&#927;&#921;&#919;&#931;&#919;%20&#917;&#929;&#915;&#937;&#925;/ADS_37_2015_FINAL.pdf" TargetMode="External"/><Relationship Id="rId602"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24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79" Type="http://schemas.openxmlformats.org/officeDocument/2006/relationships/hyperlink" Target="../../Vasilis/AppData/Roaming/Microsoft/Excel/&#917;&#925;&#932;&#913;&#915;&#924;&#917;&#925;&#913;%20&#917;&#929;&#915;&#913;/&#925;&#927;&#917;&#924;&#914;&#929;&#921;&#927;&#931;%202016/&#924;&#917;&#923;&#917;&#932;&#919;%20&#915;&#917;&#937;&#923;&#927;&#915;&#921;&#922;&#919;&#931;%20&#922;&#923;&#917;&#921;&#932;&#927;&#933;" TargetMode="External"/><Relationship Id="rId686" Type="http://schemas.openxmlformats.org/officeDocument/2006/relationships/hyperlink" Target="../../Vasilis/AppData/Roaming/Microsoft/Excel/&#917;&#925;&#932;&#913;&#915;&#924;&#917;&#925;&#913;%20&#917;&#929;&#915;&#913;/&#927;&#923;&#927;&#922;&#923;&#919;&#929;&#937;&#924;&#917;&#925;&#913;/&#932;&#927;&#928;&#921;&#922;&#927;%20&#917;&#925;&#917;&#929;&#915;&#917;&#921;&#913;&#922;&#927;%20&#931;&#935;&#917;&#916;&#921;&#927;" TargetMode="External"/><Relationship Id="rId36" Type="http://schemas.openxmlformats.org/officeDocument/2006/relationships/hyperlink" Target="..\..\Vasilis\AppData\Roaming\Microsoft\Excel\&#932;&#929;&#927;&#928;&#927;&#928;&#927;&#921;&#919;&#931;&#919;%20&#917;&#929;&#915;&#937;&#925;\&#913;&#916;&#931;%20107_2016%2023_3_2016.pdf" TargetMode="External"/><Relationship Id="rId339" Type="http://schemas.openxmlformats.org/officeDocument/2006/relationships/hyperlink" Target="../../Vasilis/AppData/Roaming/Microsoft/Excel/&#917;&#928;&#921;&#932;&#929;&#927;&#928;&#917;&#931;%20&#928;&#913;&#929;&#913;&#922;&#927;&#923;&#927;&#933;&#920;&#919;&#931;&#919;&#931;/18%20&#951;%20&#931;&#933;&#925;&#917;&#916;&#929;&#921;&#913;&#931;&#919;%2019-10-2015.pdf" TargetMode="External"/><Relationship Id="rId546" Type="http://schemas.openxmlformats.org/officeDocument/2006/relationships/hyperlink" Target="../../Vasilis/AppData/Roaming/Microsoft/Excel/&#917;&#925;&#932;&#913;&#915;&#924;&#917;&#925;&#913;%20&#917;&#929;&#915;&#913;/&#925;&#927;&#917;&#924;&#914;&#929;&#921;&#927;&#931;%202016/&#914;&#917;&#923;&#932;&#921;&#937;&#931;&#919;%20&#923;&#917;&#921;&#932;%20&amp;%20&#917;&#928;&#917;&#922;&#932;&#913;&#931;&#917;&#921;&#931;%20&#933;&#934;%20&#913;&#929;&#916;&#917;&#933;&#932;%20&#916;&#921;&#922;&#932;&#933;&#937;&#925;" TargetMode="External"/><Relationship Id="rId753" Type="http://schemas.openxmlformats.org/officeDocument/2006/relationships/hyperlink" Target="&#932;&#929;&#927;&#928;&#927;&#928;&#927;&#921;&#919;&#931;&#919;%20&#917;&#929;&#915;&#937;&#925;\&#924;&#913;&#921;&#927;&#931;%20%202020\&#913;&#928;&#927;&#934;&#913;&#931;&#919;%20&#917;&#925;&#932;&#913;&#926;&#919;&#931;%20309_20.pdf" TargetMode="External"/><Relationship Id="rId101" Type="http://schemas.openxmlformats.org/officeDocument/2006/relationships/hyperlink" Target="../../Vasilis/AppData/Roaming/Microsoft/Excel/&#917;&#928;&#921;&#932;&#929;&#927;&#928;&#917;&#931;%20&#928;&#913;&#929;&#913;&#922;&#927;&#923;&#927;&#933;&#920;&#919;&#931;&#919;&#931;/18%20&#951;%20&#931;&#933;&#925;&#917;&#916;&#929;&#921;&#913;&#931;&#919;%2019-10-2015.pdf" TargetMode="External"/><Relationship Id="rId18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06" Type="http://schemas.openxmlformats.org/officeDocument/2006/relationships/hyperlink" Target="../../Vasilis/AppData/Roaming/Microsoft/Excel/&#932;&#929;&#927;&#928;&#927;&#928;&#927;&#921;&#919;&#931;&#919;%20&#917;&#929;&#915;&#937;&#925;/ADS_37_2015_FINAL.pdf" TargetMode="External"/><Relationship Id="rId392" Type="http://schemas.openxmlformats.org/officeDocument/2006/relationships/hyperlink" Target="..\..\Vasilis\AppData\Roaming\Microsoft\Excel\&#932;&#929;&#927;&#928;&#927;&#928;&#927;&#921;&#919;&#931;&#919;%20&#917;&#929;&#915;&#937;&#925;\ADS_37_2015_FINAL.pdf" TargetMode="External"/><Relationship Id="rId613"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97" Type="http://schemas.openxmlformats.org/officeDocument/2006/relationships/hyperlink" Target="&#932;&#929;&#927;&#928;&#927;&#928;&#927;&#921;&#919;&#931;&#919;%20&#917;&#929;&#915;&#937;&#925;\&#924;&#913;&#929;&#932;&#921;&#927;&#931;%202020\&#913;&#927;&#917;%20128_2020%20&#933;&#928;&#927;&#914;&#927;&#923;&#919;%20&#928;&#929;&#927;&#932;&#913;&#931;&#919;&#931;.pdf" TargetMode="External"/><Relationship Id="rId820" Type="http://schemas.openxmlformats.org/officeDocument/2006/relationships/hyperlink" Target="&#932;&#929;&#927;&#928;&#927;&#928;&#927;&#921;&#919;&#931;&#919;%20&#917;&#929;&#915;&#937;&#925;\2022\&#924;&#913;&#921;&#927;&#931;%2022\2022%2032&#951;%20&#917;&#928;&#921;&#932;&#929;&#927;&#928;&#919;%20&#917;&#913;&#928;%202012_2016.pdf" TargetMode="External"/><Relationship Id="rId252" Type="http://schemas.openxmlformats.org/officeDocument/2006/relationships/hyperlink" Target="../../Vasilis/AppData/Roaming/Microsoft/Excel/&#917;&#925;&#932;&#913;&#915;&#924;&#917;&#925;&#913;%20&#917;&#929;&#915;&#913;/&#925;&#927;&#917;&#924;&#914;&#929;&#921;&#927;&#931;%202016/&#914;&#917;&#923;&#932;&#921;&#937;&#931;&#919;%20&#922;&#933;&#922;&#923;&#927;&#934;&#927;&#929;&#921;&#913;&#922;&#937;&#925;%20&#931;&#933;&#925;&#920;%20&#927;&#929;&#917;&#921;&#925;%20..&#914;&#917;&#929;&#924;&#921;&#927;&#933;/&#932;&#916;/&#932;&#916;&#917;_&#927;&#929;&#917;&#921;&#925;&#927;%20&#916;&#921;&#922;&#932;&#933;&#927;%20&#914;&#917;&#929;17_11_16.doc" TargetMode="External"/><Relationship Id="rId47" Type="http://schemas.openxmlformats.org/officeDocument/2006/relationships/hyperlink" Target="../../Vasilis/AppData/Roaming/Microsoft/Excel/&#932;&#929;&#927;&#928;&#927;&#928;&#927;&#921;&#919;&#931;&#919;%20&#917;&#929;&#915;&#937;&#925;/&#924;&#913;&#921;&#927;&#931;%202016/&#913;&#916;&#931;%20222_2016.pdf" TargetMode="External"/><Relationship Id="rId112" Type="http://schemas.openxmlformats.org/officeDocument/2006/relationships/hyperlink" Target="../../Vasilis/AppData/Roaming/Microsoft/Excel/&#917;&#928;&#921;&#932;&#929;&#927;&#928;&#917;&#931;%20&#928;&#913;&#929;&#913;&#922;&#927;&#923;&#927;&#933;&#920;&#919;&#931;&#919;&#931;/2016/14&#951;%20&#963;&#965;&#957;&#949;&#948;&#961;&#953;&#945;&#963;&#951;%2013072016.pdf" TargetMode="External"/><Relationship Id="rId557"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64" Type="http://schemas.openxmlformats.org/officeDocument/2006/relationships/hyperlink" Target="&#932;&#929;&#927;&#928;&#927;&#928;&#927;&#921;&#919;&#931;&#919;%20&#917;&#929;&#915;&#937;&#925;\&#924;&#913;&#921;&#927;&#931;%20%202020\&#913;&#928;&#927;&#934;&#913;&#931;&#919;%20&#917;&#925;&#932;&#913;&#926;&#919;&#931;%20309_20.pdf" TargetMode="External"/><Relationship Id="rId19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7" Type="http://schemas.openxmlformats.org/officeDocument/2006/relationships/hyperlink" Target="../../Vasilis/AppData/Roaming/Microsoft/Excel/&#932;&#929;&#927;&#928;&#927;&#928;&#927;&#921;&#919;&#931;&#919;%20&#917;&#929;&#915;&#937;&#925;/ADS_37_2015_FINAL.pdf" TargetMode="External"/><Relationship Id="rId624"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31"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63" Type="http://schemas.openxmlformats.org/officeDocument/2006/relationships/hyperlink" Target="../../Vasilis/AppData/Roaming/Microsoft/Excel/&#917;&#925;&#932;&#913;&#915;&#924;&#917;&#925;&#913;%20&#917;&#929;&#915;&#913;/&#925;&#927;&#917;&#924;&#914;&#929;&#921;&#927;&#931;%202016/&#924;&#917;&#923;&#917;&#932;&#919;-&#931;&#935;&#917;&#916;&#921;&#913;&#931;&#924;&#927;&#931;%20&#928;&#917;&#929;&#921;&#913;&#931;&#932;&#921;&#922;&#927;&#933;%20&#928;&#929;&#913;&#931;&#921;&#925;&#927;&#933;%20&#916;&#919;&#924;&#927;&#933;%20&#922;&#927;&#918;&#913;&#925;&#919;&#931;/&#932;&#916;/&#932;&#916;&#917;_&#956;&#949;&#955;_&#963;&#967;&#949;_&#960;&#949;&#961;_&#960;&#961;_23112016.pdf" TargetMode="External"/><Relationship Id="rId470"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8" Type="http://schemas.openxmlformats.org/officeDocument/2006/relationships/hyperlink" Target="../../Vasilis/AppData/Roaming/Microsoft/Excel/&#917;&#925;&#932;&#913;&#915;&#924;&#917;&#925;&#913;%20&#917;&#929;&#915;&#913;/&#913;&#928;&#913;&#923;&#923;&#927;&#932;&#929;&#921;&#937;&#931;&#917;&#921;&#931;-&#928;&#929;&#913;&#926;&#917;&#921;&#931;%20&#932;&#913;&#922;&#932;&#927;&#928;&#927;&#921;&#919;&#931;&#919;&#931;/&#932;.&#916;/&#932;.&#916;%2020_01_2017.pdf" TargetMode="External"/><Relationship Id="rId123" Type="http://schemas.openxmlformats.org/officeDocument/2006/relationships/hyperlink" Target="../../Vasilis/AppData/Roaming/Microsoft/Excel/&#917;&#928;&#921;&#932;&#929;&#927;&#928;&#917;&#931;%20&#928;&#913;&#929;&#913;&#922;&#927;&#923;&#927;&#933;&#920;&#919;&#931;&#919;&#931;/5&#951;%20&#917;&#928;&#921;&#932;&#929;&#927;&#928;&#919;%2028_3_2016.pdf" TargetMode="External"/><Relationship Id="rId330" Type="http://schemas.openxmlformats.org/officeDocument/2006/relationships/hyperlink" Target="../../Vasilis/AppData/Roaming/Microsoft/Excel/&#917;&#928;&#921;&#932;&#929;&#927;&#928;&#917;&#931;%20&#928;&#913;&#929;&#913;&#922;&#927;&#923;&#927;&#933;&#920;&#919;&#931;&#919;&#931;/18%20&#951;%20&#931;&#933;&#925;&#917;&#916;&#929;&#921;&#913;&#931;&#919;%2019-10-2015.pdf" TargetMode="External"/><Relationship Id="rId568" Type="http://schemas.openxmlformats.org/officeDocument/2006/relationships/hyperlink" Target="../../Vasilis/AppData/Roaming/Microsoft/Excel/&#932;&#929;&#927;&#928;&#927;&#928;&#927;&#921;&#919;&#931;&#919;%20&#917;&#929;&#915;&#937;&#925;/&#921;&#913;&#925;&#927;&#933;&#913;&#929;&#921;&#927;&#931;%202018/&#913;&#916;&#931;%2096_2018%20&#933;&#928;&#927;&#914;&#927;&#923;&#919;%20&#928;&#929;&#927;&#932;&#913;&#931;&#919;&#931;.pdf" TargetMode="External"/><Relationship Id="rId775" Type="http://schemas.openxmlformats.org/officeDocument/2006/relationships/hyperlink" Target="&#932;&#929;&#927;&#928;&#927;&#928;&#927;&#921;&#919;&#931;&#919;%20&#917;&#929;&#915;&#937;&#925;\&#927;&#922;&#932;&#937;&#914;&#929;&#921;&#927;&#931;%202020\160_21%20&#913;&#928;&#927;&#934;&#913;&#931;&#919;%20&#917;&#925;&#932;&#913;&#926;&#919;&#931;.pdf" TargetMode="External"/><Relationship Id="rId428" Type="http://schemas.openxmlformats.org/officeDocument/2006/relationships/hyperlink" Target="../../Vasilis/AppData/Roaming/Microsoft/Excel/&#932;&#929;&#927;&#928;&#927;&#928;&#927;&#921;&#919;&#931;&#919;%20&#917;&#929;&#915;&#937;&#925;/ADS_37_2015_FINAL.pdf" TargetMode="External"/><Relationship Id="rId635" Type="http://schemas.openxmlformats.org/officeDocument/2006/relationships/hyperlink" Target="../../Vasilis/AppData/Roaming/Microsoft/Excel/&#917;&#925;&#932;&#913;&#915;&#924;&#917;&#925;&#913;%20&#917;&#929;&#915;&#913;/&#914;&#917;&#923;&#932;&#921;&#937;&#931;&#919;%20&#928;&#929;&#927;&#931;&#914;%20&#913;&#924;&#917;&#913;" TargetMode="External"/><Relationship Id="rId842" Type="http://schemas.openxmlformats.org/officeDocument/2006/relationships/hyperlink" Target="&#932;&#929;&#927;&#928;&#927;&#928;&#927;&#921;&#919;&#931;&#919;%20&#917;&#929;&#915;&#937;&#925;\2022\&#931;&#917;&#928;&#932;&#917;&#924;&#914;&#929;&#921;&#927;&#931;%2022\2022%2033&#951;%20&#917;&#928;&#921;&#932;&#929;&#927;&#928;&#919;%20&#917;&#913;&#928;%202012_2016.pdf" TargetMode="External"/><Relationship Id="rId274" Type="http://schemas.openxmlformats.org/officeDocument/2006/relationships/hyperlink" Target="../../Vasilis/AppData/Roaming/Microsoft/Excel/&#917;&#925;&#932;&#913;&#915;&#924;&#917;&#925;&#913;%20&#917;&#929;&#915;&#913;/&#925;&#927;&#917;&#924;&#914;&#929;&#921;&#927;&#931;%202016/&#924;&#921;&#922;&#929;&#927;&#914;&#921;&#927;&#923;&#927;&#915;&#921;&#922;&#927;&#931;%20&#917;&#923;&#917;&#915;&#935;&#927;&#931;%20&#933;&#916;&#913;&#932;&#937;&#925;%20&#914;&#927;&#931;&#922;/&#932;&#916;/&#932;&#916;&#917;_&#924;&#921;&#922;&#929;&#927;&#914;&#921;&#927;&#923;&#927;&#915;&#921;&#922;&#927;&#931;%20&#917;&#923;&#917;&#915;&#935;&#927;&#931;%20&#933;&#916;&#913;&#932;%20%2017_11_16.pdf" TargetMode="External"/><Relationship Id="rId481"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702" Type="http://schemas.openxmlformats.org/officeDocument/2006/relationships/hyperlink" Target="../../Vasilis/AppData/Roaming/Microsoft/Excel/&#932;&#929;&#927;&#928;&#927;&#928;&#927;&#921;&#919;&#931;&#919;%20&#917;&#929;&#915;&#937;&#925;/&#916;&#917;&#922;&#917;&#924;&#914;&#929;&#921;&#927;&#931;%202016/&#913;&#928;&#927;&#934;%20&#916;&#931;%20699_16.pdf" TargetMode="External"/><Relationship Id="rId69" Type="http://schemas.openxmlformats.org/officeDocument/2006/relationships/hyperlink" Target="../../Vasilis/AppData/Roaming/Microsoft/Excel/&#917;&#925;&#932;&#913;&#915;&#924;&#917;&#925;&#913;%20&#917;&#929;&#915;&#913;/&#928;&#929;&#927;&#931;&#920;&#919;&#922;&#919;%201%20&#913;&#921;&#920;&#927;&#933;&#931;&#913;&#931;%20&#931;&#932;&#927;%20&#925;&#919;&#928;&#921;&#913;&#915;&#937;&#915;&#917;&#921;&#927;%20&#922;&#929;&#927;&#922;&#927;&#933;/&#932;.&#916;/&#932;&#916;_&#928;&#929;&#927;&#931;&#920;&#919;&#922;&#919;%20%20&#925;&#919;&#928;%20&#922;&#929;&#927;&#922;&#927;&#933;%20_27_04_2016.docx" TargetMode="External"/><Relationship Id="rId134" Type="http://schemas.openxmlformats.org/officeDocument/2006/relationships/hyperlink" Target="../../Vasilis/AppData/Roaming/Microsoft/Excel/&#932;&#929;&#927;&#928;&#927;&#928;&#927;&#921;&#919;&#931;&#919;%20&#917;&#929;&#915;&#937;&#925;/&#916;&#917;&#922;&#917;&#924;&#914;&#929;&#921;&#927;&#931;%202016/&#913;&#928;&#927;&#934;%20&#916;&#931;%20642_16.pdf" TargetMode="External"/><Relationship Id="rId579"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786" Type="http://schemas.openxmlformats.org/officeDocument/2006/relationships/hyperlink" Target="..\..\Vasilis\AppData\Roaming\Microsoft\Excel\&#917;&#925;&#932;&#913;&#915;&#924;&#917;&#925;&#913;%20&#917;&#929;&#915;&#913;\&#927;&#921;&#922;&#921;&#931;&#932;&#921;&#922;&#919;%20&#913;&#925;&#913;&#914;&#913;&#920;&#924;&#921;&#931;&#919;%20&#927;&#921;&#922;&#921;&#931;&#924;&#937;&#925;\&#928;&#929;&#927;&#931;&#933;&#924;&#914;&#913;&#932;&#921;&#922;&#927;&#931;\11%20&#931;&#933;&#924;&#914;&#913;&#931;&#919;%204317_7.2.2017%20&#904;&#961;&#947;&#959;%20&#927;&#953;&#954;&#953;&#963;&#964;&#953;&#954;&#942;%20&#913;&#957;&#945;&#946;&#940;&#952;&#956;&#953;&#963;&#951;%20&#916;&#917;%20&#922;&#959;&#950;&#940;&#957;&#951;&#962;%20&#922;&#919;&#924;&#916;&#919;&#931;.pdf" TargetMode="External"/><Relationship Id="rId341" Type="http://schemas.openxmlformats.org/officeDocument/2006/relationships/hyperlink" Target="../../Vasilis/AppData/Roaming/Microsoft/Excel/&#917;&#928;&#921;&#932;&#929;&#927;&#928;&#917;&#931;%20&#928;&#913;&#929;&#913;&#922;&#927;&#923;&#927;&#933;&#920;&#919;&#931;&#919;&#931;/18%20&#951;%20&#931;&#933;&#925;&#917;&#916;&#929;&#921;&#913;&#931;&#919;%2019-10-2015.pdf" TargetMode="External"/><Relationship Id="rId439" Type="http://schemas.openxmlformats.org/officeDocument/2006/relationships/hyperlink" Target="../../Vasilis/AppData/Roaming/Microsoft/Excel/&#917;&#925;&#932;&#913;&#915;&#924;&#917;&#925;&#913;%20&#917;&#929;&#915;&#913;/&#927;&#923;&#927;&#922;&#923;&#919;&#929;&#937;&#924;&#917;&#925;&#913;/&#927;&#923;&#927;&#922;&#923;&#919;&#929;&#937;&#931;&#919;%20&#913;&#920;&#923;%20&#917;&#915;&#922;&#913;&#932;%20&#913;&#921;&#913;&#925;&#919;&#931;" TargetMode="External"/><Relationship Id="rId646" Type="http://schemas.openxmlformats.org/officeDocument/2006/relationships/hyperlink" Target="..\..\Vasilis\AppData\Roaming\Microsoft\Excel\&#934;&#913;&#922;&#917;&#923;&#927;&#931;%20&#928;&#927;&#929;&#927;&#933;%20&#915;&#921;&#913;%20&#916;&#921;&#922;\&#913;&#928;&#927;&#934;&#913;&#931;&#917;&#921;&#931;%20&#916;.&#931;\&#913;&#916;&#931;%20423_2018.pdf" TargetMode="External"/><Relationship Id="rId20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85" Type="http://schemas.openxmlformats.org/officeDocument/2006/relationships/hyperlink" Target="../../Vasilis/AppData/Roaming/Microsoft/Excel/&#917;&#925;&#932;&#913;&#915;&#924;&#917;&#925;&#913;%20&#917;&#929;&#915;&#913;/&#925;&#927;&#917;&#924;&#914;&#929;&#921;&#927;&#931;%202016/&#917;&#928;&#917;&#922;&#932;&#913;&#931;&#919;%20&#932;&#927;&#933;%20&#928;&#929;&#927;&#915;&#929;&#913;&#924;&#924;&#913;&#932;&#927;&#931;%20&#916;&#921;&#913;&#935;&#917;&#921;&#929;&#921;&#931;&#919;&#931;%20&#914;&#921;&#927;&#913;&#928;&#927;&#914;&#923;&#919;&#932;&#937;&#925;/&#932;&#916;/&#932;&#916;&#917;_&#949;&#960;&#949;_&#960;&#961;_&#948;&#953;&#945;&#967;_&#946;&#953;&#959;&#945;%2017_11_16.pdf" TargetMode="External"/><Relationship Id="rId506" Type="http://schemas.openxmlformats.org/officeDocument/2006/relationships/hyperlink" Target="../../Vasilis/AppData/Roaming/Microsoft/Excel/&#917;&#925;&#932;&#913;&#915;&#924;&#917;&#925;&#913;%20&#917;&#929;&#915;&#913;/&#916;&#921;&#922;&#932;&#933;&#927;%20&#927;&#924;&#914;&#921;&#937;&#925;%20&#916;&#929;&#917;&#928;&#913;&#925;&#927;&#933;" TargetMode="External"/><Relationship Id="rId853" Type="http://schemas.openxmlformats.org/officeDocument/2006/relationships/hyperlink" Target="&#932;&#929;&#927;&#928;&#927;&#928;&#927;&#921;&#919;&#931;&#919;%20&#917;&#929;&#915;&#937;&#925;\2023\&#934;&#917;&#914;&#929;&#927;&#933;&#913;&#929;&#921;&#927;&#931;\2023%2035&#951;%20&#917;&#928;&#921;&#932;&#929;&#927;&#928;&#919;%20&#917;&#913;&#928;%202012_2016.pdf" TargetMode="External"/><Relationship Id="rId492"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713"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797" Type="http://schemas.openxmlformats.org/officeDocument/2006/relationships/hyperlink" Target="../../Vasilis/AppData/Roaming/Microsoft/Excel/&#917;&#925;&#932;&#913;&#915;&#924;&#917;&#925;&#913;%20&#917;&#929;&#915;&#913;/&#931;&#935;&#917;&#916;&#921;&#927;%20MARKETING%20&#933;&#923;&#927;&#928;&#927;&#921;&#919;&#931;&#919;/&#931;&#933;&#924;&#924;&#917;&#932;&#927;&#935;&#919;%20&#931;&#917;%20&#917;&#922;&#920;&#917;&#931;&#917;&#921;&#931;/&#928;&#929;&#927;&#931;&#933;&#924;&#914;&#913;&#932;&#921;&#922;&#927;&#931;/&#963;&#965;&#956;&#946;&#945;&#963;&#951;%20&#960;&#945;&#966;&#953;&#955;&#951;.pdf" TargetMode="External"/><Relationship Id="rId145" Type="http://schemas.openxmlformats.org/officeDocument/2006/relationships/hyperlink" Target="../../Vasilis/AppData/Roaming/Microsoft/Excel/&#932;&#929;&#927;&#928;&#927;&#928;&#927;&#921;&#919;&#931;&#919;%20&#917;&#929;&#915;&#937;&#925;/&#916;&#917;&#922;&#917;&#924;&#914;&#929;&#921;&#927;&#931;%202016/&#913;&#928;&#927;&#934;%20&#916;&#931;%20699_16.pdf" TargetMode="External"/><Relationship Id="rId35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1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657"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296" Type="http://schemas.openxmlformats.org/officeDocument/2006/relationships/hyperlink" Target="../../Vasilis/AppData/Roaming/Microsoft/Excel/&#917;&#928;&#921;&#932;&#929;&#927;&#928;&#917;&#931;%20&#928;&#913;&#929;&#913;&#922;&#927;&#923;&#927;&#933;&#920;&#919;&#931;&#919;&#931;/18%20&#951;%20&#931;&#933;&#925;&#917;&#916;&#929;&#921;&#913;&#931;&#919;%2019-10-2015.pdf" TargetMode="External"/><Relationship Id="rId517" Type="http://schemas.openxmlformats.org/officeDocument/2006/relationships/hyperlink" Target="../../Vasilis/AppData/Roaming/Microsoft/Excel/&#917;&#925;&#932;&#913;&#915;&#924;&#917;&#925;&#913;%20&#917;&#929;&#915;&#913;/&#927;&#923;&#927;&#922;&#923;&#919;&#929;&#937;&#924;&#917;&#925;&#913;/&#920;&#933;&#929;&#927;&#934;&#929;&#913;&#915;&#924;&#913;%20&#931;&#927;&#933;&#923;&#927;&#933;" TargetMode="External"/><Relationship Id="rId724" Type="http://schemas.openxmlformats.org/officeDocument/2006/relationships/hyperlink" Target="&#932;&#929;&#927;&#928;&#927;&#928;&#927;&#921;&#919;&#931;&#919;%20&#917;&#929;&#915;&#937;&#925;\&#924;&#913;&#921;&#927;&#931;%20%202020\&#913;&#928;&#927;&#934;&#913;&#931;&#919;%20&#917;&#925;&#932;&#913;&#926;&#919;&#931;%20309_20.pdf" TargetMode="External"/><Relationship Id="rId60" Type="http://schemas.openxmlformats.org/officeDocument/2006/relationships/hyperlink" Target="../../Vasilis/AppData/Roaming/Microsoft/Excel/&#917;&#925;&#932;&#913;&#915;&#924;&#917;&#925;&#913;%20&#917;&#929;&#915;&#913;/&#927;&#923;&#927;&#922;&#923;&#919;&#929;&#937;&#924;&#917;&#925;&#913;/&#931;&#932;&#929;&#913;&#932;&#919;&#915;&#921;&#922;&#927;%20&#931;&#935;&#917;&#916;&#921;&#927;%20&#924;&#913;&#929;&#922;&#917;&#932;&#921;&#925;&#915;/&#932;.&#916;/&#932;&#916;&#917;_&#924;&#913;&#929;&#922;&#917;&#932;&#921;&#925;&#915;&#922;_2012-2016%2029072015.doc" TargetMode="External"/><Relationship Id="rId156" Type="http://schemas.openxmlformats.org/officeDocument/2006/relationships/hyperlink" Target="../../Vasilis/AppData/Roaming/Microsoft/Excel/&#932;&#929;&#927;&#928;&#927;&#928;&#927;&#921;&#919;&#931;&#919;%20&#917;&#929;&#915;&#937;&#925;/&#916;&#917;&#922;&#917;&#924;&#914;&#929;&#921;&#927;&#931;%202016/&#913;&#928;&#927;&#934;%20&#916;&#931;%20699_16.pdf" TargetMode="External"/><Relationship Id="rId36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70" Type="http://schemas.openxmlformats.org/officeDocument/2006/relationships/hyperlink" Target="../../Vasilis/AppData/Roaming/Microsoft/Excel/&#917;&#925;&#932;&#913;&#915;&#924;&#917;&#925;&#913;%20&#917;&#929;&#915;&#913;/&#927;&#923;&#927;&#922;&#923;&#919;&#929;&#937;&#924;&#917;&#925;&#913;/&#928;&#929;&#927;&#924;&#919;&#920;&#917;&#921;&#913;%20&#919;&#923;&#917;&#922;&#932;&#929;&#921;&#922;&#937;&#925;%20&#927;&#935;&#919;&#924;&#913;&#932;&#937;&#925;" TargetMode="External"/><Relationship Id="rId22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30" Type="http://schemas.openxmlformats.org/officeDocument/2006/relationships/hyperlink" Target="../../Vasilis/AppData/Roaming/Microsoft/Excel/&#917;&#925;&#932;&#913;&#915;&#924;&#917;&#925;&#913;%20&#917;&#929;&#915;&#913;/&#927;&#923;&#927;&#922;&#923;&#919;&#929;&#937;&#924;&#917;&#925;&#913;/&#928;&#927;&#921;&#927;&#932;&#919;&#932;&#913;%20&#913;&#932;&#924;&#927;&#931;&#934;&#913;&#921;&#929;&#913;&#931;" TargetMode="External"/><Relationship Id="rId668"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8" Type="http://schemas.openxmlformats.org/officeDocument/2006/relationships/hyperlink" Target="../../Vasilis/AppData/Roaming/Microsoft/Excel/&#917;&#925;&#932;&#913;&#915;&#924;&#917;&#925;&#913;%20&#917;&#929;&#915;&#913;/&#927;&#923;&#927;&#922;&#923;&#919;&#929;&#937;&#924;&#917;&#925;&#913;/&#920;&#933;&#929;&#927;&#934;&#929;&#913;&#915;&#924;&#913;%20&#931;&#927;&#933;&#923;&#927;&#933;/&#932;.&#916;/&#932;&#916;&#917;_&#920;&#933;&#929;&#927;&#934;&#929;&#913;&#915;&#924;&#913;_&#931;&#927;&#933;&#923;&#927;&#933;%2016062015.doc" TargetMode="External"/><Relationship Id="rId528" Type="http://schemas.openxmlformats.org/officeDocument/2006/relationships/hyperlink" Target="../../Vasilis/AppData/Roaming/Microsoft/Excel/&#917;&#925;&#932;&#913;&#915;&#924;&#917;&#925;&#913;%20&#917;&#929;&#915;&#913;/&#931;&#935;&#917;&#916;&#921;&#913;&#931;&#924;&#927;&#931;%20&#914;&#913;&#913;%20&#917;&#929;&#924;&#927;&#933;%20&#923;&#913;&#931;&#931;&#913;&#925;&#919;" TargetMode="External"/><Relationship Id="rId735" Type="http://schemas.openxmlformats.org/officeDocument/2006/relationships/hyperlink" Target="&#932;&#929;&#927;&#928;&#927;&#928;&#927;&#921;&#919;&#931;&#919;%20&#917;&#929;&#915;&#937;&#925;\&#924;&#913;&#921;&#927;&#931;%20%202020\&#913;&#928;&#927;&#934;&#913;&#931;&#919;%20&#917;&#925;&#932;&#913;&#926;&#919;&#931;%20309_20.pdf" TargetMode="External"/><Relationship Id="rId167" Type="http://schemas.openxmlformats.org/officeDocument/2006/relationships/hyperlink" Target="../../Vasilis/AppData/Roaming/Microsoft/Excel/&#932;&#929;&#927;&#928;&#927;&#928;&#927;&#921;&#919;&#931;&#919;%20&#917;&#929;&#915;&#937;&#925;/&#916;&#917;&#922;&#917;&#924;&#914;&#929;&#921;&#927;&#931;%202016/&#913;&#928;&#927;&#934;%20&#916;&#931;%20699_16.pdf" TargetMode="External"/><Relationship Id="rId374" Type="http://schemas.openxmlformats.org/officeDocument/2006/relationships/hyperlink" Target="../../Vasilis/AppData/Roaming/Microsoft/Excel/&#932;&#929;&#927;&#928;&#927;&#928;&#927;&#921;&#919;&#931;&#919;%20&#917;&#929;&#915;&#937;&#925;/ADS_37_2015_FINAL.pdf" TargetMode="External"/><Relationship Id="rId581" Type="http://schemas.openxmlformats.org/officeDocument/2006/relationships/hyperlink" Target="../../Vasilis/AppData/Roaming/Microsoft/Excel/&#932;&#929;&#927;&#928;&#927;&#928;&#927;&#921;&#919;&#931;&#919;%20&#917;&#929;&#915;&#937;&#925;/&#913;&#933;&#915;&#927;&#933;&#931;&#932;&#927;&#931;%202018/&#913;&#916;&#931;%20584_2018.pdf" TargetMode="External"/><Relationship Id="rId71" Type="http://schemas.openxmlformats.org/officeDocument/2006/relationships/hyperlink" Target="../../Vasilis/AppData/Roaming/Microsoft/Excel/&#917;&#925;&#932;&#913;&#915;&#924;&#917;&#925;&#913;%20&#917;&#929;&#915;&#913;/&#913;%20&#934;&#913;&#931;&#919;%20&#927;&#916;&#927;&#928;&#927;&#921;&#938;&#913;&#931;%20&#928;&#927;&#925;&#932;&#927;&#922;&#937;&#924;&#919;&#931;/&#932;.&#916;/&#932;&#916;_&#927;&#916;&#927;&#928;&#927;&#921;&#938;&#913;%20&#928;&#927;&#925;&#932;&#927;&#922;&#937;&#924;&#919;&#931;_27_04_2016%20-.docx" TargetMode="External"/><Relationship Id="rId234" Type="http://schemas.openxmlformats.org/officeDocument/2006/relationships/hyperlink" Target="../../Vasilis/AppData/Roaming/Microsoft/Excel/&#917;&#925;&#932;&#913;&#915;&#924;&#917;&#925;&#913;%20&#917;&#929;&#915;&#913;/&#931;&#933;&#925;&#932;&#919;&#929;&#919;&#931;&#919;%20&#913;&#920;&#923;&#919;&#932;&#921;&#922;&#937;&#925;%20&#933;&#928;&#927;&#916;&#927;&#924;&#937;&#925;/&#932;.&#916;/_&#932;&#916;&#917;_&#931;&#933;&#925;&#932;&#919;&#929;&#919;&#931;&#919;%20&#913;&#920;&#923;%20&#933;&#928;&#927;&#916;.pdf" TargetMode="External"/><Relationship Id="rId679" Type="http://schemas.openxmlformats.org/officeDocument/2006/relationships/hyperlink" Target="../../Vasilis/AppData/Roaming/Microsoft/Excel/&#932;&#929;&#927;&#928;&#927;&#928;&#927;&#921;&#919;&#931;&#919;%20&#917;&#929;&#915;&#937;&#925;/&#916;&#917;&#922;&#917;&#924;&#914;&#929;&#921;&#927;&#931;%202018/1-0852-2018%20&#917;&#913;&#928;%202012-2016-%20&#925;&#941;&#949;&#962;%20&#949;&#957;&#964;&#940;&#958;&#949;&#953;&#962;%20&#941;&#961;&#947;&#969;&#957;.pdf" TargetMode="External"/><Relationship Id="rId802" Type="http://schemas.openxmlformats.org/officeDocument/2006/relationships/hyperlink" Target="..\..\Vasilis\AppData\Roaming\Microsoft\Excel\&#917;&#925;&#932;&#913;&#915;&#924;&#917;&#925;&#913;%20&#917;&#929;&#915;&#913;\GIS\ENTALMA%20266A\&#931;&#933;&#924;&#914;%20&#928;&#929;&#927;&#924;%20GIS%202.pdf" TargetMode="External"/><Relationship Id="rId2" Type="http://schemas.openxmlformats.org/officeDocument/2006/relationships/hyperlink" Target="../../Vasilis/AppData/Roaming/Microsoft/Excel/&#932;&#929;&#927;&#928;&#927;&#928;&#927;&#921;&#919;&#931;&#919;%20&#917;&#929;&#915;&#937;&#925;/ADS_37_2015_FINAL.pdf" TargetMode="External"/><Relationship Id="rId29" Type="http://schemas.openxmlformats.org/officeDocument/2006/relationships/hyperlink" Target="../../Vasilis/AppData/Roaming/Microsoft/Excel/&#917;&#925;&#932;&#913;&#915;&#924;&#917;&#925;&#913;%20&#917;&#929;&#915;&#913;/&#922;&#927;&#921;&#924;&#919;&#932;&#919;&#929;&#921;&#913;/&#932;.&#916;/&#932;&#916;_&#922;&#927;&#921;&#924;&#919;&#932;&#919;&#929;&#921;&#913;.pdf" TargetMode="External"/><Relationship Id="rId441" Type="http://schemas.openxmlformats.org/officeDocument/2006/relationships/hyperlink" Target="../../Vasilis/AppData/Roaming/Microsoft/Excel/&#917;&#925;&#932;&#913;&#915;&#924;&#917;&#925;&#913;%20&#917;&#929;&#915;&#913;/&#927;&#923;&#927;&#922;&#923;&#919;&#929;&#937;&#924;&#917;&#925;&#913;/&#931;&#914;&#913;&#922;" TargetMode="External"/><Relationship Id="rId539" Type="http://schemas.openxmlformats.org/officeDocument/2006/relationships/hyperlink" Target="../../Vasilis/AppData/Roaming/Microsoft/Excel/&#917;&#925;&#932;&#913;&#915;&#924;&#917;&#925;&#913;%20&#917;&#929;&#915;&#913;/&#927;&#923;&#927;&#922;&#923;&#919;&#929;&#937;&#924;&#917;&#925;&#913;/&#924;&#921;&#922;&#929;&#927;&#914;&#921;&#927;&#923;&#927;&#915;&#921;&#922;&#927;&#931;%20&#917;&#923;&#917;&#915;&#935;&#927;&#931;%20&#933;&#916;&#913;&#932;&#937;&#925;%20&#914;&#927;&#931;&#922;" TargetMode="External"/><Relationship Id="rId746" Type="http://schemas.openxmlformats.org/officeDocument/2006/relationships/hyperlink" Target="&#932;&#929;&#927;&#928;&#927;&#928;&#927;&#921;&#919;&#931;&#919;%20&#917;&#929;&#915;&#937;&#925;\&#924;&#913;&#921;&#927;&#931;%20%202020\&#913;&#928;&#927;&#934;&#913;&#931;&#919;%20&#917;&#925;&#932;&#913;&#926;&#919;&#931;%20309_20.pdf" TargetMode="External"/><Relationship Id="rId178" Type="http://schemas.openxmlformats.org/officeDocument/2006/relationships/hyperlink" Target="../../Vasilis/AppData/Roaming/Microsoft/Excel/&#917;&#925;&#932;&#913;&#915;&#924;&#917;&#925;&#913;%20&#917;&#929;&#915;&#913;/&#925;&#927;&#917;&#924;&#914;&#929;&#921;&#927;&#931;%202016/&#917;&#925;&#917;&#929;&#915;&#917;&#921;&#913;&#922;&#919;%20&#913;&#925;&#913;&#914;&#913;&#920;&#924;&#921;&#931;&#919;%20&#931;&#935;&#927;&#923;&#921;&#922;&#927;&#933;%20&#931;&#933;&#915;&#922;&#929;&#927;&#932;&#919;&#924;&#913;&#932;&#927;&#931;%20&#922;&#929;&#927;&#922;&#927;&#933;/&#932;&#916;&#917;/&#932;&#916;&#917;%20&#928;&#927;&#929;&#927;&#931;_&#922;&#929;&#927;&#922;&#927;&#931;%202012_2016%2007112016.pdf" TargetMode="External"/><Relationship Id="rId301" Type="http://schemas.openxmlformats.org/officeDocument/2006/relationships/hyperlink" Target="../../Vasilis/AppData/Roaming/Microsoft/Excel/&#917;&#928;&#921;&#932;&#929;&#927;&#928;&#917;&#931;%20&#928;&#913;&#929;&#913;&#922;&#927;&#923;&#927;&#933;&#920;&#919;&#931;&#919;&#931;/18%20&#951;%20&#931;&#933;&#925;&#917;&#916;&#929;&#921;&#913;&#931;&#919;%2019-10-2015.pdf" TargetMode="External"/><Relationship Id="rId82" Type="http://schemas.openxmlformats.org/officeDocument/2006/relationships/hyperlink" Target="../../Vasilis/AppData/Roaming/Microsoft/Excel/&#932;&#929;&#927;&#928;&#927;&#928;&#927;&#921;&#919;&#931;&#919;%20&#917;&#929;&#915;&#937;&#925;/&#913;&#916;&#931;_455_2016%20KROKOS.pdf" TargetMode="External"/><Relationship Id="rId385" Type="http://schemas.openxmlformats.org/officeDocument/2006/relationships/hyperlink" Target="../../Vasilis/AppData/Roaming/Microsoft/Excel/&#932;&#929;&#927;&#928;&#927;&#928;&#927;&#921;&#919;&#931;&#919;%20&#917;&#929;&#915;&#937;&#925;/ADS_37_2015_FINAL.pdf" TargetMode="External"/><Relationship Id="rId592"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06"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813" Type="http://schemas.openxmlformats.org/officeDocument/2006/relationships/hyperlink" Target="..\..\Vasilis\AppData\Roaming\Microsoft\Excel\&#917;&#925;&#932;&#913;&#915;&#924;&#917;&#925;&#913;%20&#917;&#929;&#915;&#913;\&#928;&#927;&#921;&#927;&#932;&#919;&#932;&#913;%20&#913;&#932;&#924;&#927;&#931;&#934;&#913;&#921;&#929;&#913;&#931;\&#932;&#917;&#923;&#921;&#922;&#919;%20&#928;&#929;&#927;&#915;&#929;&#913;&#924;&#924;&#913;&#932;&#921;&#922;&#919;\PROGRAMMATIKH_YPOGRAFES.pdf" TargetMode="External"/><Relationship Id="rId24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52" Type="http://schemas.openxmlformats.org/officeDocument/2006/relationships/hyperlink" Target="../../Vasilis/AppData/Roaming/Microsoft/Excel/&#932;&#929;&#927;&#928;&#927;&#928;&#927;&#921;&#919;&#931;&#919;%20&#917;&#929;&#915;&#937;&#925;/&#924;&#913;&#929;&#932;&#921;&#927;&#931;%202017/&#913;&#916;&#931;%20134_2017.pdf" TargetMode="External"/><Relationship Id="rId105" Type="http://schemas.openxmlformats.org/officeDocument/2006/relationships/hyperlink" Target="../../Vasilis/AppData/Roaming/Microsoft/Excel/&#917;&#928;&#921;&#932;&#929;&#927;&#928;&#917;&#931;%20&#928;&#913;&#929;&#913;&#922;&#927;&#923;&#927;&#933;&#920;&#919;&#931;&#919;&#931;/18%20&#951;%20&#931;&#933;&#925;&#917;&#916;&#929;&#921;&#913;&#931;&#919;%2019-10-2015.pdf" TargetMode="External"/><Relationship Id="rId312" Type="http://schemas.openxmlformats.org/officeDocument/2006/relationships/hyperlink" Target="../../Vasilis/AppData/Roaming/Microsoft/Excel/&#917;&#928;&#921;&#932;&#929;&#927;&#928;&#917;&#931;%20&#928;&#913;&#929;&#913;&#922;&#927;&#923;&#927;&#933;&#920;&#919;&#931;&#919;&#931;/18%20&#951;%20&#931;&#933;&#925;&#917;&#916;&#929;&#921;&#913;&#931;&#919;%2019-10-2015.pdf" TargetMode="External"/><Relationship Id="rId757" Type="http://schemas.openxmlformats.org/officeDocument/2006/relationships/hyperlink" Target="&#932;&#929;&#927;&#928;&#927;&#928;&#927;&#921;&#919;&#931;&#919;%20&#917;&#929;&#915;&#937;&#925;\&#924;&#913;&#921;&#927;&#931;%20%202020\&#913;&#928;&#927;&#934;&#913;&#931;&#919;%20&#917;&#925;&#932;&#913;&#926;&#919;&#931;%20309_20.pdf" TargetMode="External"/><Relationship Id="rId93" Type="http://schemas.openxmlformats.org/officeDocument/2006/relationships/hyperlink" Target="../../Vasilis/AppData/Roaming/Microsoft/Excel/&#917;&#928;&#921;&#932;&#929;&#927;&#928;&#917;&#931;%20&#928;&#913;&#929;&#913;&#922;&#927;&#923;&#927;&#933;&#920;&#919;&#931;&#919;&#931;/18%20&#951;%20&#931;&#933;&#925;&#917;&#916;&#929;&#921;&#913;&#931;&#919;%2019-10-2015.pdf" TargetMode="External"/><Relationship Id="rId18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96" Type="http://schemas.openxmlformats.org/officeDocument/2006/relationships/hyperlink" Target="../../Vasilis/AppData/Roaming/Microsoft/Excel/&#932;&#929;&#927;&#928;&#927;&#928;&#927;&#921;&#919;&#931;&#919;%20&#917;&#929;&#915;&#937;&#925;/ADS_37_2015_FINAL.pdf" TargetMode="External"/><Relationship Id="rId617"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24"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56" Type="http://schemas.openxmlformats.org/officeDocument/2006/relationships/hyperlink" Target="../../Vasilis/AppData/Roaming/Microsoft/Excel/&#917;&#925;&#932;&#913;&#915;&#924;&#917;&#925;&#913;%20&#917;&#929;&#915;&#913;/&#925;&#927;&#917;&#924;&#914;&#929;&#921;&#927;&#931;%202016/&#913;&#928;&#927;&#922;&#913;&#932;&#913;&#931;&#932;&#913;&#931;&#919;%20&#927;&#916;&#937;&#925;%20&#928;&#927;&#923;&#919;&#931;%20&amp;%20&#932;&#922;%20&#922;&#927;&#918;&#913;&#925;&#919;&#931;/&#932;&#916;&#917;/&#932;&#916;_&#913;&#928;&#927;&#922;&#913;&#932;&#913;&#931;&#932;&#913;&#931;&#919;%20&#927;&#916;&#937;&#925;%20&#928;&#927;&#923;&#919;&#931;_%2017_11_2016.docx" TargetMode="External"/><Relationship Id="rId463"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70"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16" Type="http://schemas.openxmlformats.org/officeDocument/2006/relationships/hyperlink" Target="../../Vasilis/AppData/Roaming/Microsoft/Excel/&#917;&#928;&#921;&#932;&#929;&#927;&#928;&#917;&#931;%20&#928;&#913;&#929;&#913;&#922;&#927;&#923;&#927;&#933;&#920;&#919;&#931;&#919;&#931;/2016/14&#951;%20&#963;&#965;&#957;&#949;&#948;&#961;&#953;&#945;&#963;&#951;%2013072016.pdf" TargetMode="External"/><Relationship Id="rId323" Type="http://schemas.openxmlformats.org/officeDocument/2006/relationships/hyperlink" Target="../../Vasilis/AppData/Roaming/Microsoft/Excel/&#917;&#928;&#921;&#932;&#929;&#927;&#928;&#917;&#931;%20&#928;&#913;&#929;&#913;&#922;&#927;&#923;&#927;&#933;&#920;&#919;&#931;&#919;&#931;/18%20&#951;%20&#931;&#933;&#925;&#917;&#916;&#929;&#921;&#913;&#931;&#919;%2019-10-2015.pdf" TargetMode="External"/><Relationship Id="rId530" Type="http://schemas.openxmlformats.org/officeDocument/2006/relationships/hyperlink" Target="../../Vasilis/AppData/Roaming/Microsoft/Excel/&#932;&#929;&#927;&#928;&#927;&#928;&#927;&#921;&#919;&#931;&#919;%20&#917;&#929;&#915;&#937;&#925;/&#924;&#913;&#921;&#927;&#931;%202017/&#913;&#928;&#927;&#934;&#913;&#931;&#919;%20&#917;&#925;&#932;&#913;&#926;&#919;&#931;%20264-17.pdf" TargetMode="External"/><Relationship Id="rId768"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20" Type="http://schemas.openxmlformats.org/officeDocument/2006/relationships/hyperlink" Target="../../Vasilis/AppData/Roaming/Microsoft/Excel/&#932;&#929;&#927;&#928;&#927;&#928;&#927;&#921;&#919;&#931;&#919;%20&#917;&#929;&#915;&#937;&#925;/ADS_37_2015_FINAL.pdf" TargetMode="External"/><Relationship Id="rId628"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35" Type="http://schemas.openxmlformats.org/officeDocument/2006/relationships/hyperlink" Target="&#932;&#929;&#927;&#928;&#927;&#928;&#927;&#921;&#919;&#931;&#919;%20&#917;&#929;&#915;&#937;&#925;\2022\&#931;&#917;&#928;&#932;&#917;&#924;&#914;&#929;&#921;&#927;&#931;%2022\2022%2033&#951;%20&#917;&#928;&#921;&#932;&#929;&#927;&#928;&#919;%20&#917;&#913;&#928;%202012_2016.pdf" TargetMode="External"/><Relationship Id="rId267" Type="http://schemas.openxmlformats.org/officeDocument/2006/relationships/hyperlink" Target="../../Vasilis/AppData/Roaming/Microsoft/Excel/&#917;&#925;&#932;&#913;&#915;&#924;&#917;&#925;&#913;%20&#917;&#929;&#915;&#913;/&#925;&#927;&#917;&#924;&#914;&#929;&#921;&#927;&#931;%202016/&#934;&#933;&#932;&#917;&#933;&#931;&#919;%20&#922;&#927;&#921;&#925;%20&#935;&#937;&#929;&#937;&#925;%20&#922;&#923;&#917;&#921;&#932;&#927;&#933;/&#932;&#916;/&#932;,&#916;%20&#934;&#933;&#932;&#917;&#933;&#931;&#919;%20&#922;&#927;&#921;&#925;%20&#922;&#923;&#917;&#921;&#932;&#927;&#933;%2017_11_16.pdf" TargetMode="External"/><Relationship Id="rId474" Type="http://schemas.openxmlformats.org/officeDocument/2006/relationships/hyperlink" Target="../../Vasilis/AppData/Roaming/Microsoft/Excel/&#917;&#925;&#932;&#913;&#915;&#924;&#917;&#925;&#913;%20&#917;&#929;&#915;&#913;/&#925;&#927;&#917;&#924;&#914;&#929;&#921;&#927;&#931;%202016/&#917;&#928;&#921;&#931;&#922;&#917;&#933;&#917;&#931;%20&#922;&#913;&#921;%20&#914;&#917;&#923;&#932;&#921;&#937;&#931;&#917;&#921;&#931;%20&#933;&#934;&#921;&#931;&#932;&#913;&#924;&#917;&#925;&#937;&#925;%20&#913;&#929;&#916;&#917;&#933;&#932;&#921;&#922;&#937;&#925;%20&#916;&#921;&#922;&#932;&#933;&#937;&#925;/&#932;&#916;&#917;/&#932;&#916;&#917;%20&#917;&#928;&#921;&#931;&#922;&#917;&#933;&#917;&#931;%20&#922;&#913;&#921;%20&#914;&#917;&#923;&#932;&#921;&#937;&#931;&#917;&#921;&#931;%20&#933;&#934;&#921;&#931;&#932;&#913;&#924;&#917;&#925;&#937;&#925;%20&#913;&#929;&#916;&#917;&#933;&#932;&#921;&#922;&#937;&#925;%20&#916;&#921;&#922;&#932;&#933;&#937;&#925;_17112016.pdf" TargetMode="External"/><Relationship Id="rId127" Type="http://schemas.openxmlformats.org/officeDocument/2006/relationships/hyperlink" Target="../../Vasilis/AppData/Roaming/Microsoft/Excel/&#917;&#928;&#921;&#932;&#929;&#927;&#928;&#917;&#931;%20&#928;&#913;&#929;&#913;&#922;&#927;&#923;&#927;&#933;&#920;&#919;&#931;&#919;&#931;/18%20&#951;%20&#931;&#933;&#925;&#917;&#916;&#929;&#921;&#913;&#931;&#919;%2019-10-2015.pdf" TargetMode="External"/><Relationship Id="rId681" Type="http://schemas.openxmlformats.org/officeDocument/2006/relationships/hyperlink" Target="&#917;&#925;&#932;&#913;&#915;&#924;&#917;&#925;&#913;%20&#917;&#929;&#915;&#913;\&#927;&#923;&#927;&#922;&#923;&#919;&#929;&#937;&#924;&#917;&#925;&#913;\&#928;&#929;&#927;&#924;&#919;&#920;&#917;&#921;&#913;%20&#924;&#919;&#935;&#913;&#925;&#919;&#924;&#913;&#932;&#937;&#925;%20&#922;&#913;&#920;&#913;&#929;&#921;&#931;&#924;&#927;&#933;%20&#927;&#916;&#937;&#925;" TargetMode="External"/><Relationship Id="rId779" Type="http://schemas.openxmlformats.org/officeDocument/2006/relationships/hyperlink" Target="&#932;&#929;&#927;&#928;&#927;&#928;&#927;&#921;&#919;&#931;&#919;%20&#917;&#929;&#915;&#937;&#925;\2021\&#925;&#927;&#917;&#924;&#914;&#929;&#921;&#927;&#931;%202021\&#913;&#928;&#927;&#934;&#913;&#931;&#919;%20&#917;&#925;&#932;&#913;&#926;&#919;&#931;%201792_21.pdf" TargetMode="External"/><Relationship Id="rId31" Type="http://schemas.openxmlformats.org/officeDocument/2006/relationships/hyperlink" Target="../../Vasilis/AppData/Roaming/Microsoft/Excel/&#932;&#929;&#927;&#928;&#927;&#928;&#927;&#921;&#919;&#931;&#919;%20&#917;&#929;&#915;&#937;&#925;/ADS%20351_2015.pdf" TargetMode="External"/><Relationship Id="rId334" Type="http://schemas.openxmlformats.org/officeDocument/2006/relationships/hyperlink" Target="../../Vasilis/AppData/Roaming/Microsoft/Excel/&#917;&#928;&#921;&#932;&#929;&#927;&#928;&#917;&#931;%20&#928;&#913;&#929;&#913;&#922;&#927;&#923;&#927;&#933;&#920;&#919;&#931;&#919;&#931;/18%20&#951;%20&#931;&#933;&#925;&#917;&#916;&#929;&#921;&#913;&#931;&#919;%2019-10-2015.pdf" TargetMode="External"/><Relationship Id="rId541" Type="http://schemas.openxmlformats.org/officeDocument/2006/relationships/hyperlink" Target="../../Vasilis/AppData/Roaming/Microsoft/Excel/&#917;&#925;&#932;&#913;&#915;&#924;&#917;&#925;&#913;%20&#917;&#929;&#915;&#913;/&#927;&#923;&#927;&#922;&#923;&#919;&#929;&#937;&#924;&#917;&#925;&#913;/&#922;&#913;&#932;&#913;&#931;&#922;&#917;&#933;%20&#932;&#917;&#935;&#925;%20&#917;&#929;&#915;&#937;&#925;%20&#922;&#913;&#921;&#931;&#913;&#929;&#917;&#921;&#913;&#931;%20&#922;&#923;&#928;" TargetMode="External"/><Relationship Id="rId639"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180" Type="http://schemas.openxmlformats.org/officeDocument/2006/relationships/hyperlink" Target="../../Vasilis/AppData/Roaming/Microsoft/Excel/&#917;&#925;&#932;&#913;&#915;&#924;&#917;&#925;&#913;%20&#917;&#929;&#915;&#913;/&#925;&#927;&#917;&#924;&#914;&#929;&#921;&#927;&#931;%202016/&#928;&#929;&#927;&#924;&#919;&#920;&#917;&#921;&#913;%20&#919;&#923;&#917;&#922;&#932;&#929;&#921;&#922;&#937;&#925;%20&#927;&#935;&#919;&#924;&#913;&#932;&#937;&#925;/&#932;&#916;&#917;/&#932;&#916;&#917;_&#932;&#917;&#916;_&#960;&#961;&#959;&#956;_&#951;&#955;&#949;_&#959;&#967;&#951;&#956;_%2004112016.pdf" TargetMode="External"/><Relationship Id="rId278" Type="http://schemas.openxmlformats.org/officeDocument/2006/relationships/hyperlink" Target="../../Vasilis/AppData/Roaming/Microsoft/Excel/&#917;&#925;&#932;&#913;&#915;&#924;&#917;&#925;&#913;%20&#917;&#929;&#915;&#913;/&#925;&#927;&#917;&#924;&#914;&#929;&#921;&#927;&#931;%202016/&#914;&#917;&#923;&#932;&#921;&#937;&#931;&#919;%20&#922;&#913;&#921;%20&#917;&#922;&#931;&#933;&#915;&#935;&#929;&#927;&#925;&#921;&#931;&#924;&#927;&#931;%20&#913;&#925;&#932;&#923;&#921;&#927;&#931;&#932;&#913;&#931;&#921;&#937;&#925;/&#932;&#916;/&#932;&#916;&#917;_&#914;&#917;&#923;&#932;&#921;&#937;&#931;&#919;%20&#922;&#913;&#921;%20&#917;&#922;&#931;&#933;&#915;&#935;&#929;&#927;&#925;&#921;&#931;&#924;&#927;&#931;%20&#913;&#925;&#932;&#923;&#921;&#927;&#931;&#932;&#913;&#931;&#921;&#937;&#925;_11_16.pdf" TargetMode="External"/><Relationship Id="rId401" Type="http://schemas.openxmlformats.org/officeDocument/2006/relationships/hyperlink" Target="../../Vasilis/AppData/Roaming/Microsoft/Excel/&#932;&#929;&#927;&#928;&#927;&#928;&#927;&#921;&#919;&#931;&#919;%20&#917;&#929;&#915;&#937;&#925;/ADS_37_2015_FINAL.pdf" TargetMode="External"/><Relationship Id="rId846" Type="http://schemas.openxmlformats.org/officeDocument/2006/relationships/hyperlink" Target="..\..\Vasilis\AppData\Roaming\Microsoft\Excel\&#932;&#929;&#927;&#928;&#927;&#928;&#927;&#921;&#919;&#931;&#919;%20&#917;&#929;&#915;&#937;&#925;\&#913;&#933;&#915;&#927;&#933;&#931;&#932;&#927;&#931;%202018\&#913;&#916;&#931;%20584_2018.pdf" TargetMode="External"/><Relationship Id="rId485"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92" Type="http://schemas.openxmlformats.org/officeDocument/2006/relationships/hyperlink" Target="../AppData/Local/Temp/&#932;&#929;&#927;&#928;&#927;&#928;&#927;&#921;&#919;&#931;&#919;%20&#917;&#929;&#915;&#937;&#925;/&#924;&#913;&#921;&#927;&#931;%202017/&#913;&#928;&#927;&#934;&#913;&#931;&#919;%20&#917;&#925;&#932;&#913;&#926;&#919;&#931;%20264-17.pdf" TargetMode="External"/><Relationship Id="rId706"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42" Type="http://schemas.openxmlformats.org/officeDocument/2006/relationships/hyperlink" Target="../../Vasilis/AppData/Roaming/Microsoft/Excel/&#932;&#929;&#927;&#928;&#927;&#928;&#927;&#921;&#919;&#931;&#919;%20&#917;&#929;&#915;&#937;&#925;/&#924;&#913;&#921;&#927;&#931;%202016/&#913;&#916;&#931;%20222_2016.pdf" TargetMode="External"/><Relationship Id="rId138" Type="http://schemas.openxmlformats.org/officeDocument/2006/relationships/hyperlink" Target="../../Vasilis/AppData/Roaming/Microsoft/Excel/&#932;&#929;&#927;&#928;&#927;&#928;&#927;&#921;&#919;&#931;&#919;%20&#917;&#929;&#915;&#937;&#925;/&#916;&#917;&#922;&#917;&#924;&#914;&#929;&#921;&#927;&#931;%202016/&#913;&#928;&#927;&#934;%20&#916;&#931;%20699_16.pdf" TargetMode="External"/><Relationship Id="rId345" Type="http://schemas.openxmlformats.org/officeDocument/2006/relationships/hyperlink" Target="../../Vasilis/AppData/Roaming/Microsoft/Excel/&#917;&#928;&#921;&#932;&#929;&#927;&#928;&#917;&#931;%20&#928;&#913;&#929;&#913;&#922;&#927;&#923;&#927;&#933;&#920;&#919;&#931;&#919;&#931;/18%20&#951;%20&#931;&#933;&#925;&#917;&#916;&#929;&#921;&#913;&#931;&#919;%2019-10-2015.pdf" TargetMode="External"/><Relationship Id="rId552"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19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0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2" Type="http://schemas.openxmlformats.org/officeDocument/2006/relationships/hyperlink" Target="../../Vasilis/AppData/Roaming/Microsoft/Excel/&#932;&#929;&#927;&#928;&#927;&#928;&#927;&#921;&#919;&#931;&#919;%20&#917;&#929;&#915;&#937;&#925;/ADS_37_2015_FINAL.pdf" TargetMode="External"/><Relationship Id="rId857" Type="http://schemas.openxmlformats.org/officeDocument/2006/relationships/printerSettings" Target="../printerSettings/printerSettings2.bin"/><Relationship Id="rId289" Type="http://schemas.openxmlformats.org/officeDocument/2006/relationships/hyperlink" Target="../../Vasilis/AppData/Roaming/Microsoft/Excel/&#917;&#925;&#932;&#913;&#915;&#924;&#917;&#925;&#913;%20&#917;&#929;&#915;&#913;/&#928;&#927;&#929;&#932;&#913;-&#928;&#927;&#929;&#932;&#913;/&#932;&#916;&#917;/&#932;&#916;&#917;_&#932;&#917;&#916;_&#928;&#927;&#929;&#932;&#913;_10_11_2016.pdf" TargetMode="External"/><Relationship Id="rId496" Type="http://schemas.openxmlformats.org/officeDocument/2006/relationships/hyperlink" Target="../../Vasilis/AppData/Roaming/Microsoft/Excel/&#932;&#929;&#927;&#928;&#927;&#928;&#927;&#921;&#919;&#931;&#919;%20&#917;&#929;&#915;&#937;&#925;/&#924;&#913;&#921;&#927;&#931;%202017/&#913;&#928;&#927;&#934;&#913;&#931;&#919;%20&#916;.&#931;%20260_2017.pdf" TargetMode="External"/><Relationship Id="rId717" Type="http://schemas.openxmlformats.org/officeDocument/2006/relationships/hyperlink" Target="&#932;&#929;&#927;&#928;&#927;&#928;&#927;&#921;&#919;&#931;&#919;%20&#917;&#929;&#915;&#937;&#925;\&#924;&#913;&#921;&#927;&#931;%20%202020\&#913;&#928;&#927;&#934;&#913;&#931;&#919;%20&#917;&#925;&#932;&#913;&#926;&#919;&#931;%20309_20.pdf" TargetMode="External"/><Relationship Id="rId53" Type="http://schemas.openxmlformats.org/officeDocument/2006/relationships/hyperlink" Target="../../Vasilis/AppData/Roaming/Microsoft/Excel/&#917;&#928;&#921;&#932;&#929;&#927;&#928;&#917;&#931;%20&#928;&#913;&#929;&#913;&#922;&#927;&#923;&#927;&#933;&#920;&#919;&#931;&#919;&#931;/2016/14&#951;%20&#963;&#965;&#957;&#949;&#948;&#961;&#953;&#945;&#963;&#951;%2013072016.pdf" TargetMode="External"/><Relationship Id="rId149" Type="http://schemas.openxmlformats.org/officeDocument/2006/relationships/hyperlink" Target="../../Vasilis/AppData/Roaming/Microsoft/Excel/&#932;&#929;&#927;&#928;&#927;&#928;&#927;&#921;&#919;&#931;&#919;%20&#917;&#929;&#915;&#937;&#925;/&#916;&#917;&#922;&#917;&#924;&#914;&#929;&#921;&#927;&#931;%202016/&#913;&#928;&#927;&#934;%20&#916;&#931;%20699_16.pdf" TargetMode="External"/><Relationship Id="rId35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63"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70"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21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23" Type="http://schemas.openxmlformats.org/officeDocument/2006/relationships/hyperlink" Target="../../Vasilis/AppData/Roaming/Microsoft/Excel/&#932;&#929;&#927;&#928;&#927;&#928;&#927;&#921;&#919;&#931;&#919;%20&#917;&#929;&#915;&#937;&#925;/ADS_37_2015_FINAL.pdf" TargetMode="External"/><Relationship Id="rId630"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28" Type="http://schemas.openxmlformats.org/officeDocument/2006/relationships/hyperlink" Target="../../Vasilis/AppData/Roaming/Microsoft/Excel/&#932;&#929;&#927;&#928;&#927;&#928;&#927;&#921;&#919;&#931;&#919;%20&#917;&#929;&#915;&#937;&#925;/&#924;&#913;&#929;&#932;&#921;&#927;&#931;%202017/&#913;&#916;&#931;%20134_2017.pdf" TargetMode="External"/><Relationship Id="rId64" Type="http://schemas.openxmlformats.org/officeDocument/2006/relationships/hyperlink" Target="../../Vasilis/AppData/Roaming/Microsoft/Excel/&#917;&#925;&#932;&#913;&#915;&#924;&#917;&#925;&#913;%20&#917;&#929;&#915;&#913;/&#924;&#917;&#923;&#917;&#932;&#917;&#931;%20&#937;&#929;&#921;&#924;&#913;&#925;&#931;&#919;&#931;%20&#932;&#913;&#928;&#932;&#927;&#922;/&#932;.&#916;/&#932;&#916;&#917;%20&#924;&#917;&#923;&#917;&#932;&#917;&#931;%20&#932;&#913;&#928;&#932;&#927;&#922;%2027_04_16.docx" TargetMode="External"/><Relationship Id="rId367" Type="http://schemas.openxmlformats.org/officeDocument/2006/relationships/hyperlink" Target="../../Vasilis/AppData/Roaming/Microsoft/Excel/&#932;&#929;&#927;&#928;&#927;&#928;&#927;&#921;&#919;&#931;&#919;%20&#917;&#929;&#915;&#937;&#925;/ADS_37_2015_FINAL.pdf" TargetMode="External"/><Relationship Id="rId574"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22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781" Type="http://schemas.openxmlformats.org/officeDocument/2006/relationships/hyperlink" Target="&#932;&#929;&#927;&#928;&#927;&#928;&#927;&#921;&#919;&#931;&#919;%20&#917;&#929;&#915;&#937;&#925;\2022\&#924;&#913;&#929;&#932;&#921;&#927;&#931;%2022\&#913;&#927;&#917;%2098_2022%20&#917;&#915;&#922;&#929;&#921;&#931;&#919;.pdf" TargetMode="External"/><Relationship Id="rId434" Type="http://schemas.openxmlformats.org/officeDocument/2006/relationships/hyperlink" Target="../../Vasilis/AppData/Roaming/Microsoft/Excel/&#917;&#925;&#932;&#913;&#915;&#924;&#917;&#925;&#913;%20&#917;&#929;&#915;&#913;/&#924;&#917;&#923;&#917;&#932;&#917;&#931;%20&#937;&#929;&#921;&#924;&#913;&#925;&#931;&#919;&#931;%20.....2014-20120" TargetMode="External"/><Relationship Id="rId641"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739"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280" Type="http://schemas.openxmlformats.org/officeDocument/2006/relationships/hyperlink" Target="../../Vasilis/AppData/Roaming/Microsoft/Excel/&#917;&#925;&#932;&#913;&#915;&#924;&#917;&#925;&#913;%20&#917;&#929;&#915;&#913;/&#925;&#927;&#917;&#924;&#914;&#929;&#921;&#927;&#931;%202016/&#928;&#921;&#923;&#927;&#932;&#921;&#922;&#919;%20&#917;&#934;&#913;&#929;&#924;&#927;&#915;&#919;%20&#919;&#923;%20&#933;&#916;&#929;&#927;&#924;&#917;&#932;&#929;&#937;&#925;%20&#913;&#929;&#916;&#917;&#933;&#931;&#919;&#931;/&#932;&#916;/&#932;&#916;&#917;_&#928;&#921;&#923;&#927;&#932;%20&#917;&#934;&#913;&#929;&#924;&#927;&#915;&#919;%20&#933;&#916;&#929;&#927;&#924;&#917;&#932;&#929;&#913;_%2004112016.pdf" TargetMode="External"/><Relationship Id="rId501" Type="http://schemas.openxmlformats.org/officeDocument/2006/relationships/hyperlink" Target="../../Vasilis/AppData/Roaming/Microsoft/Excel/&#917;&#925;&#932;&#913;&#915;&#924;&#917;&#925;&#913;%20&#917;&#929;&#915;&#913;/2017/&#928;&#929;&#927;&#924;&#919;&#920;&#917;&#921;&#913;%20&#927;&#929;&#915;&#913;&#925;&#937;&#925;%20&#928;&#913;&#921;&#916;&#921;&#922;&#937;&#925;%20&#935;&#913;&#929;&#937;&#925;/&#932;.&#916;/&#932;,&#916;%20&#928;&#929;&#927;&#924;.&#927;&#929;&#915;&#913;&#925;&#937;&#925;%20&#928;&#913;&#921;&#916;%20&#935;&#913;&#929;&#937;&#925;.pdf" TargetMode="External"/><Relationship Id="rId75" Type="http://schemas.openxmlformats.org/officeDocument/2006/relationships/hyperlink" Target="../../Vasilis/AppData/Roaming/Microsoft/Excel/&#917;&#925;&#932;&#913;&#915;&#924;&#917;&#925;&#913;%20&#917;&#929;&#915;&#913;/&#916;&#921;&#922;&#932;&#933;&#927;%20&#927;&#924;&#914;&#921;&#937;&#925;%20&#916;&#929;&#917;&#928;&#913;&#925;&#927;&#933;/&#932;.&#916;/&#932;&#916;_&#916;&#929;&#917;&#928;&#913;&#925;&#927;_%20&#916;&#921;&#922;&#932;&#933;&#927;%20&#927;&#924;&#914;&#929;&#921;&#937;&#925;_27_04_2016.docx" TargetMode="External"/><Relationship Id="rId140" Type="http://schemas.openxmlformats.org/officeDocument/2006/relationships/hyperlink" Target="../../Vasilis/AppData/Roaming/Microsoft/Excel/&#932;&#929;&#927;&#928;&#927;&#928;&#927;&#921;&#919;&#931;&#919;%20&#917;&#929;&#915;&#937;&#925;/&#916;&#917;&#922;&#917;&#924;&#914;&#929;&#921;&#927;&#931;%202016/&#913;&#928;&#927;&#934;%20&#916;&#931;%20699_16.pdf" TargetMode="External"/><Relationship Id="rId378" Type="http://schemas.openxmlformats.org/officeDocument/2006/relationships/hyperlink" Target="..\..\Vasilis\AppData\Roaming\Microsoft\Excel\&#932;&#929;&#927;&#928;&#927;&#928;&#927;&#921;&#919;&#931;&#919;%20&#917;&#929;&#915;&#937;&#925;\ADS_37_2015_FINAL.pdf" TargetMode="External"/><Relationship Id="rId585" Type="http://schemas.openxmlformats.org/officeDocument/2006/relationships/hyperlink" Target="../../Vasilis/AppData/Roaming/Microsoft/Excel/&#917;&#925;&#932;&#913;&#915;&#924;&#917;&#925;&#913;%20&#917;&#929;&#915;&#913;/&#928;&#929;&#927;&#931;&#920;&#919;&#922;&#919;%204%20&#913;&#921;&#920;%20&#931;&#932;&#927;%2018&#959;" TargetMode="External"/><Relationship Id="rId792" Type="http://schemas.openxmlformats.org/officeDocument/2006/relationships/hyperlink" Target="../../Vasilis/AppData/Roaming/Microsoft/Excel/&#917;&#925;&#932;&#913;&#915;&#924;&#917;&#925;&#913;%20&#917;&#929;&#915;&#913;/&#928;&#927;&#929;&#932;&#913;-&#928;&#927;&#929;&#932;&#913;/&#931;&#933;&#924;&#914;&#913;&#931;&#919;/&#931;&#933;&#924;&#914;&#913;&#931;&#919;%20&#928;&#927;&#929;&#932;&#913;-&#928;&#927;&#929;&#932;&#913;.pdf" TargetMode="External"/><Relationship Id="rId806" Type="http://schemas.openxmlformats.org/officeDocument/2006/relationships/hyperlink" Target="..\..\Vasilis\AppData\Roaming\Microsoft\Excel\&#917;&#925;&#932;&#913;&#915;&#924;&#917;&#925;&#913;%20&#917;&#929;&#915;&#913;\&#922;&#932;&#921;&#929;&#921;&#913;%20&#922;&#927;&#921;&#925;&#937;&#925;&#921;&#922;&#937;&#925;%20&#933;&#928;&#927;&#916;&#927;&#924;&#937;&#925;\&#928;&#959;&#955;&#953;&#964;&#953;&#963;&#964;&#953;&#954;&#972;%20&#954;&#941;&#957;&#964;&#961;&#959;%20&#913;&#961;&#947;&#943;&#955;&#959;&#965;\&#948;&#953;&#945;&#947;&#969;&#957;&#953;&#963;&#956;&#959;&#962;\&#931;&#973;&#956;&#946;&#945;&#963;&#951;%20&#947;&#953;&#945;%20&#964;&#959;%20&#928;&#959;&#955;&#953;&#964;&#953;&#963;&#964;&#953;&#954;&#972;%20&#922;&#941;&#957;&#964;&#961;&#959;%20&#913;&#961;&#947;&#943;&#955;&#959;&#965;%20&#956;&#949;%20&#965;&#960;&#959;&#947;&#961;&#945;&#966;&#941;&#962;.pdf" TargetMode="External"/><Relationship Id="rId6" Type="http://schemas.openxmlformats.org/officeDocument/2006/relationships/hyperlink" Target="../../Vasilis/AppData/Roaming/Microsoft/Excel/&#932;&#929;&#927;&#928;&#927;&#928;&#927;&#921;&#919;&#931;&#919;%20&#917;&#929;&#915;&#937;&#925;/ADS_37_2015_FINAL.pdf" TargetMode="External"/><Relationship Id="rId23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45" Type="http://schemas.openxmlformats.org/officeDocument/2006/relationships/hyperlink" Target="../../Vasilis/AppData/Roaming/Microsoft/Excel/&#917;&#925;&#932;&#913;&#915;&#924;&#917;&#925;&#913;%20&#917;&#929;&#915;&#913;/&#927;&#923;&#927;&#922;&#923;&#919;&#929;&#937;&#924;&#917;&#925;&#913;/&#914;&#917;&#923;&#932;&#921;&#937;&#931;&#919;%20&#922;&#933;&#922;&#923;%20&#931;&#933;&#925;&#920;%20&#927;&#921;&#922;&#921;&#931;&#924;&#937;&#925;" TargetMode="External"/><Relationship Id="rId652" Type="http://schemas.openxmlformats.org/officeDocument/2006/relationships/hyperlink" Target="../../Vasilis/AppData/Roaming/Microsoft/Excel/&#917;&#925;&#932;&#913;&#915;&#924;&#917;&#925;&#913;%20&#917;&#929;&#915;&#913;/&#917;&#925;&#917;&#929;&#915;&#917;&#921;&#913;&#922;&#919;%20&#913;&#925;&#913;&#914;&#913;&#920;&#924;&#921;&#931;&#919;%20&#915;&#933;&#924;&#925;&#913;&#931;&#921;&#927;&#933;%20&#922;&#913;&#928;&#925;&#927;&#935;&#937;&#929;&#921;&#927;&#933;" TargetMode="External"/><Relationship Id="rId29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05" Type="http://schemas.openxmlformats.org/officeDocument/2006/relationships/hyperlink" Target="../../Vasilis/AppData/Roaming/Microsoft/Excel/&#917;&#928;&#921;&#932;&#929;&#927;&#928;&#917;&#931;%20&#928;&#913;&#929;&#913;&#922;&#927;&#923;&#927;&#933;&#920;&#919;&#931;&#919;&#931;/18%20&#951;%20&#931;&#933;&#925;&#917;&#916;&#929;&#921;&#913;&#931;&#919;%2019-10-2015.pdf" TargetMode="External"/><Relationship Id="rId512" Type="http://schemas.openxmlformats.org/officeDocument/2006/relationships/hyperlink" Target="../../Vasilis/AppData/Roaming/Microsoft/Excel/&#917;&#925;&#932;&#913;&#915;&#924;&#917;&#925;&#913;%20&#917;&#929;&#915;&#913;/&#927;&#923;&#927;&#922;&#923;&#919;&#929;&#937;&#924;&#917;&#925;&#913;/&#933;&#928;&#927;&#916;&#927;&#924;&#917;&#931;%20&#933;&#915;&#917;&#921;&#927;&#925;&#927;&#924;&#921;&#922;&#927;&#933;%20&#917;&#925;&#916;&#921;&#913;&#934;&#917;&#929;&#927;&#925;&#932;&#927;&#931;" TargetMode="External"/><Relationship Id="rId86" Type="http://schemas.openxmlformats.org/officeDocument/2006/relationships/hyperlink" Target="../../Vasilis/AppData/Roaming/Microsoft/Excel/&#917;&#925;&#932;&#913;&#915;&#924;&#917;&#925;&#913;%20&#917;&#929;&#915;&#913;/&#927;&#923;&#927;&#922;&#923;&#919;&#929;&#937;&#924;&#917;&#925;&#913;/&#915;&#919;&#928;&#917;&#916;&#927;%205&#935;5%20&#913;&#915;%20&#916;&#919;&#924;/&#932;.&#916;/&#932;.&#916;.14_11_2016.pdf" TargetMode="External"/><Relationship Id="rId151" Type="http://schemas.openxmlformats.org/officeDocument/2006/relationships/hyperlink" Target="../../Vasilis/AppData/Roaming/Microsoft/Excel/&#932;&#929;&#927;&#928;&#927;&#928;&#927;&#921;&#919;&#931;&#919;%20&#917;&#929;&#915;&#937;&#925;/&#916;&#917;&#922;&#917;&#924;&#914;&#929;&#921;&#927;&#931;%202016/&#913;&#928;&#927;&#934;%20&#916;&#931;%20699_16.pdf" TargetMode="External"/><Relationship Id="rId389" Type="http://schemas.openxmlformats.org/officeDocument/2006/relationships/hyperlink" Target="../../Vasilis/AppData/Roaming/Microsoft/Excel/&#932;&#929;&#927;&#928;&#927;&#928;&#927;&#921;&#919;&#931;&#919;%20&#917;&#929;&#915;&#937;&#925;/ADS_37_2015_FINAL.pdf" TargetMode="External"/><Relationship Id="rId596"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817" Type="http://schemas.openxmlformats.org/officeDocument/2006/relationships/hyperlink" Target="&#932;&#929;&#927;&#928;&#927;&#928;&#927;&#921;&#919;&#931;&#919;%20&#917;&#929;&#915;&#937;&#925;\2022\&#924;&#913;&#921;&#927;&#931;%2022\2022%2032&#951;%20&#917;&#928;&#921;&#932;&#929;&#927;&#928;&#919;%20&#917;&#913;&#928;%202012_2016.pdf" TargetMode="External"/><Relationship Id="rId249" Type="http://schemas.openxmlformats.org/officeDocument/2006/relationships/hyperlink" Target="../../Vasilis/AppData/Roaming/Microsoft/Excel/&#917;&#925;&#932;&#913;&#915;&#924;&#917;&#925;&#913;%20&#917;&#929;&#915;&#913;/&#925;&#927;&#917;&#924;&#914;&#929;&#921;&#927;&#931;%202016/&#928;&#929;&#927;&#924;&#919;&#920;&#917;&#921;&#913;%20&#919;&#923;&#917;&#922;&#932;&#929;&#927;&#925;&#921;&#922;&#927;&#933;%20&#917;&#926;&#927;&#928;&#923;&#921;&#931;&#924;&#927;&#933;%20&#922;&#923;&#917;&#921;&#931;&#932;&#927;&#933;%20&#915;&#933;&#924;&#925;&#913;&#931;&#932;&#919;&#929;&#921;&#927;&#933;%20&#923;&#917;&#933;&#922;&#927;&#914;&#929;&#933;&#931;&#919;&#931;/&#932;&#916;&#917;/&#932;&#916;&#917;_&#932;&#917;&#916;_&#960;&#961;&#959;&#956;_&#951;&#955;&#949;_&#955;&#949;&#965;&#954;&#959;_%2016112016.pdf" TargetMode="External"/><Relationship Id="rId456" Type="http://schemas.openxmlformats.org/officeDocument/2006/relationships/hyperlink" Target="..\..\Vasilis\AppData\Roaming\Microsoft\Excel\&#932;&#929;&#927;&#928;&#927;&#928;&#927;&#921;&#919;&#931;&#919;%20&#917;&#929;&#915;&#937;&#925;\&#924;&#913;&#929;&#932;&#921;&#927;&#931;%202017\&#913;&#916;&#931;%20134_2017.pdf" TargetMode="External"/><Relationship Id="rId663"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3" Type="http://schemas.openxmlformats.org/officeDocument/2006/relationships/hyperlink" Target="../../Vasilis/AppData/Roaming/Microsoft/Excel/&#917;&#925;&#932;&#913;&#915;&#924;&#917;&#925;&#913;%20&#917;&#929;&#915;&#913;/&#927;&#923;&#927;&#922;&#923;&#919;&#929;&#937;&#924;&#917;&#925;&#913;/1&#951;%20&#931;&#933;&#924;&#928;&#923;&#919;&#929;&#937;&#924;&#913;&#932;&#922;&#919;%20&#914;&#921;&#914;&#923;/&#932;&#917;&#935;&#925;&#921;&#922;&#927;%20&#916;&#917;&#923;&#932;&#921;&#927;.pdf" TargetMode="External"/><Relationship Id="rId109" Type="http://schemas.openxmlformats.org/officeDocument/2006/relationships/hyperlink" Target="../../Vasilis/AppData/Roaming/Microsoft/Excel/&#917;&#928;&#921;&#932;&#929;&#927;&#928;&#917;&#931;%20&#928;&#913;&#929;&#913;&#922;&#927;&#923;&#927;&#933;&#920;&#919;&#931;&#919;&#931;/2016/14&#951;%20&#963;&#965;&#957;&#949;&#948;&#961;&#953;&#945;&#963;&#951;%2013072016.pdf" TargetMode="External"/><Relationship Id="rId316" Type="http://schemas.openxmlformats.org/officeDocument/2006/relationships/hyperlink" Target="../../Vasilis/AppData/Roaming/Microsoft/Excel/&#917;&#928;&#921;&#932;&#929;&#927;&#928;&#917;&#931;%20&#928;&#913;&#929;&#913;&#922;&#927;&#923;&#927;&#933;&#920;&#919;&#931;&#919;&#931;/18%20&#951;%20&#931;&#933;&#925;&#917;&#916;&#929;&#921;&#913;&#931;&#919;%2019-10-2015.pdf" TargetMode="External"/><Relationship Id="rId523" Type="http://schemas.openxmlformats.org/officeDocument/2006/relationships/hyperlink" Target="../../Vasilis/AppData/Roaming/Microsoft/Excel/&#917;&#925;&#932;&#913;&#915;&#924;&#917;&#925;&#913;%20&#917;&#929;&#915;&#913;/&#927;&#923;&#927;&#922;&#923;&#919;&#929;&#937;&#924;&#917;&#925;&#913;/&#917;&#925;&#917;&#929;&#915;%20&#913;&#925;&#913;&#914;%20&#913;&#920;&#923;%20&#922;&#917;&#925;&#932;%20&#916;&#919;&#924;%20&#922;&#927;&#918;" TargetMode="External"/><Relationship Id="rId97" Type="http://schemas.openxmlformats.org/officeDocument/2006/relationships/hyperlink" Target="../../Vasilis/AppData/Roaming/Microsoft/Excel/&#917;&#928;&#921;&#932;&#929;&#927;&#928;&#917;&#931;%20&#928;&#913;&#929;&#913;&#922;&#927;&#923;&#927;&#933;&#920;&#919;&#931;&#919;&#931;/18%20&#951;%20&#931;&#933;&#925;&#917;&#916;&#929;&#921;&#913;&#931;&#919;%2019-10-2015.pdf" TargetMode="External"/><Relationship Id="rId730" Type="http://schemas.openxmlformats.org/officeDocument/2006/relationships/hyperlink" Target="&#932;&#929;&#927;&#928;&#927;&#928;&#927;&#921;&#919;&#931;&#919;%20&#917;&#929;&#915;&#937;&#925;\&#924;&#913;&#921;&#927;&#931;%20%202020\&#913;&#928;&#927;&#934;&#913;&#931;&#919;%20&#917;&#925;&#932;&#913;&#926;&#919;&#931;%20309_20.pdf" TargetMode="External"/><Relationship Id="rId828"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162" Type="http://schemas.openxmlformats.org/officeDocument/2006/relationships/hyperlink" Target="../../Vasilis/AppData/Roaming/Microsoft/Excel/&#932;&#929;&#927;&#928;&#927;&#928;&#927;&#921;&#919;&#931;&#919;%20&#917;&#929;&#915;&#937;&#925;/&#916;&#917;&#922;&#917;&#924;&#914;&#929;&#921;&#927;&#931;%202016/&#913;&#928;&#927;&#934;%20&#916;&#931;%20699_16.pdf" TargetMode="External"/><Relationship Id="rId467"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74"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24" Type="http://schemas.openxmlformats.org/officeDocument/2006/relationships/hyperlink" Target="../../Vasilis/AppData/Roaming/Microsoft/Excel/&#917;&#925;&#932;&#913;&#915;&#924;&#917;&#925;&#913;%20&#917;&#929;&#915;&#913;/&#931;&#914;&#913;&#922;/&#932;&#916;/&#932;.&#916;%20&#931;&#914;&#913;&#922;.pdf" TargetMode="External"/><Relationship Id="rId327" Type="http://schemas.openxmlformats.org/officeDocument/2006/relationships/hyperlink" Target="../../Vasilis/AppData/Roaming/Microsoft/Excel/&#917;&#928;&#921;&#932;&#929;&#927;&#928;&#917;&#931;%20&#928;&#913;&#929;&#913;&#922;&#927;&#923;&#927;&#933;&#920;&#919;&#931;&#919;&#931;/18%20&#951;%20&#931;&#933;&#925;&#917;&#916;&#929;&#921;&#913;&#931;&#919;%2019-10-2015.pdf" TargetMode="External"/><Relationship Id="rId534" Type="http://schemas.openxmlformats.org/officeDocument/2006/relationships/hyperlink" Target="../../Vasilis/AppData/Roaming/Microsoft/Excel/&#917;&#925;&#932;&#913;&#915;&#924;&#917;&#925;&#913;%20&#917;&#929;&#915;&#913;/&#927;&#923;&#927;&#922;&#923;&#919;&#929;&#937;&#924;&#917;&#925;&#913;/&#917;&#926;&#927;&#921;&#922;&#927;&#925;&#927;&#924;&#919;&#931;&#919;%20&#917;&#925;&#917;&#929;&#915;&#917;&#921;&#913;&#931;%20&#931;&#932;&#927;%20&#916;&#919;&#924;&#927;&#932;&#921;&#922;&#927;%20&#934;&#937;&#932;&#921;&#931;&#924;&#927;%20&#932;&#927;&#933;%20&#916;&#919;&#924;&#927;&#933;%20&#922;&#927;&#918;&#913;&#925;&#919;&#931;" TargetMode="External"/><Relationship Id="rId741"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839" Type="http://schemas.openxmlformats.org/officeDocument/2006/relationships/hyperlink" Target="&#932;&#929;&#927;&#928;&#927;&#928;&#927;&#921;&#919;&#931;&#919;%20&#917;&#929;&#915;&#937;&#925;\2022\&#931;&#917;&#928;&#932;&#917;&#924;&#914;&#929;&#921;&#927;&#931;%2022\2022%2033&#951;%20&#917;&#928;&#921;&#932;&#929;&#927;&#928;&#919;%20&#917;&#913;&#928;%202012_2016.pdf" TargetMode="External"/><Relationship Id="rId173" Type="http://schemas.openxmlformats.org/officeDocument/2006/relationships/hyperlink" Target="../../Vasilis/AppData/Roaming/Microsoft/Excel/&#932;&#929;&#927;&#928;&#927;&#928;&#927;&#921;&#919;&#931;&#919;%20&#917;&#929;&#915;&#937;&#925;/&#916;&#917;&#922;&#917;&#924;&#914;&#929;&#921;&#927;&#931;%202016/&#913;&#928;&#927;&#934;%20&#916;&#931;%20699_16.pdf" TargetMode="External"/><Relationship Id="rId380" Type="http://schemas.openxmlformats.org/officeDocument/2006/relationships/hyperlink" Target="../../Vasilis/AppData/Roaming/Microsoft/Excel/&#932;&#929;&#927;&#928;&#927;&#928;&#927;&#921;&#919;&#931;&#919;%20&#917;&#929;&#915;&#937;&#925;/ADS_37_2015_FINAL.pdf" TargetMode="External"/><Relationship Id="rId601"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24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78" Type="http://schemas.openxmlformats.org/officeDocument/2006/relationships/hyperlink" Target="../../Vasilis/AppData/Roaming/Microsoft/Excel/&#917;&#925;&#932;&#913;&#915;&#924;&#917;&#925;&#913;%20&#917;&#929;&#915;&#913;/&#925;&#927;&#917;&#924;&#914;&#929;&#921;&#927;&#931;%202016/&#914;&#917;&#923;&#932;&#921;&#937;&#931;&#919;%20&#917;&#915;&#922;&#913;&#932;&#913;&#931;&#932;&#913;&#931;&#917;&#937;&#925;%20&#924;&#913;&#924;&#913;&#932;&#931;&#917;&#921;&#927;/&#932;&#916;/&#932;,&#916;%20&#914;&#917;&#923;&#932;&#921;&#937;&#931;&#919;%20%20&#917;&#915;&#922;&#913;&#932;%20%20&#924;&#913;&#924;&#913;&#932;&#931;&#917;&#921;&#927;%2017_03_2017.doc" TargetMode="External"/><Relationship Id="rId685" Type="http://schemas.openxmlformats.org/officeDocument/2006/relationships/hyperlink" Target="../../Vasilis/AppData/Roaming/Microsoft/Excel/&#917;&#925;&#932;&#913;&#915;&#924;&#917;&#925;&#913;%20&#917;&#929;&#915;&#913;/&#924;&#917;&#923;&#917;&#932;&#919;%20&#932;&#917;&#935;&#925;&#921;&#922;&#927;&#933;%20&#917;&#929;&#915;&#927;&#933;%20CUT%20&amp;%20COVER%20(&#932;&#927;&#933;&#925;&#917;&#923;)" TargetMode="External"/><Relationship Id="rId35" Type="http://schemas.openxmlformats.org/officeDocument/2006/relationships/hyperlink" Target="../../Vasilis/AppData/Roaming/Microsoft/Excel/&#932;&#929;&#927;&#928;&#927;&#928;&#927;&#921;&#919;&#931;&#919;%20&#917;&#929;&#915;&#937;&#925;/ADS%20570_2015.pdf" TargetMode="External"/><Relationship Id="rId77" Type="http://schemas.openxmlformats.org/officeDocument/2006/relationships/hyperlink" Target="../../Vasilis/AppData/Roaming/Microsoft/Excel/&#917;&#925;&#932;&#913;&#915;&#924;&#917;&#925;&#913;%20&#917;&#929;&#915;&#913;/&#927;&#923;&#927;&#922;&#923;&#919;&#929;&#937;&#924;&#917;&#925;&#913;/&#914;&#917;&#923;&#932;&#921;&#937;&#931;&#919;%20&#922;&#933;&#922;&#923;%20&#931;&#933;&#925;&#920;%20&#927;&#921;&#922;&#921;&#931;&#924;&#937;&#925;/&#932;&#916;/T&#916;.pdf" TargetMode="External"/><Relationship Id="rId100" Type="http://schemas.openxmlformats.org/officeDocument/2006/relationships/hyperlink" Target="../../Vasilis/AppData/Roaming/Microsoft/Excel/&#917;&#928;&#921;&#932;&#929;&#927;&#928;&#917;&#931;%20&#928;&#913;&#929;&#913;&#922;&#927;&#923;&#927;&#933;&#920;&#919;&#931;&#919;&#931;/18%20&#951;%20&#931;&#933;&#925;&#917;&#916;&#929;&#921;&#913;&#931;&#919;%2019-10-2015.pdf" TargetMode="External"/><Relationship Id="rId282" Type="http://schemas.openxmlformats.org/officeDocument/2006/relationships/hyperlink" Target="../../Vasilis/AppData/Roaming/Microsoft/Excel/&#917;&#925;&#932;&#913;&#915;&#924;&#917;&#925;&#913;%20&#917;&#929;&#915;&#913;/&#925;&#927;&#917;&#924;&#914;&#929;&#921;&#927;&#931;%202016/&#928;&#929;&#927;&#924;&#919;&#920;&#917;&#921;&#913;%20&#933;&#923;&#921;&#922;&#937;&#925;%20&#928;&#917;&#918;&#927;&#928;&#927;&#929;&#921;&#922;&#927;&#933;%20&#916;&#921;&#922;&#932;&#933;&#927;&#933;/&#932;&#916;/&#932;,&#916;%20&#928;&#929;&#927;&#924;&#919;&#920;&#917;&#921;&#913;%20&#933;&#923;&#921;&#922;&#937;&#925;%20&#928;&#917;&#918;&#927;&#928;&#927;&#929;&#921;&#922;&#927;&#933;%20&#916;&#921;&#922;&#932;&#933;&#927;&#933;%2017_11_16.pdf" TargetMode="External"/><Relationship Id="rId338" Type="http://schemas.openxmlformats.org/officeDocument/2006/relationships/hyperlink" Target="../../Vasilis/AppData/Roaming/Microsoft/Excel/&#917;&#928;&#921;&#932;&#929;&#927;&#928;&#917;&#931;%20&#928;&#913;&#929;&#913;&#922;&#927;&#923;&#927;&#933;&#920;&#919;&#931;&#919;&#931;/18%20&#951;%20&#931;&#933;&#925;&#917;&#916;&#929;&#921;&#913;&#931;&#919;%2019-10-2015.pdf" TargetMode="External"/><Relationship Id="rId503" Type="http://schemas.openxmlformats.org/officeDocument/2006/relationships/hyperlink" Target="../../Vasilis/AppData/Roaming/Microsoft/Excel/&#917;&#925;&#932;&#913;&#915;&#924;&#917;&#925;&#913;%20&#917;&#929;&#915;&#913;/2017/&#914;&#917;&#923;&#932;&#921;&#937;&#931;&#919;%20&#935;&#913;&#929;&#913;&#926;&#919;&#931;%20&#927;&#916;%20&#913;&#926;%20&#914;&#913;&#932;&#917;&#929;&#927;&#933;-&#924;&#917;&#932;&#913;&#924;&#927;&#929;&#934;&#937;&#931;&#919;&#931;/&#932;.&#916;/&#932;,&#916;%20&#914;&#917;&#923;&#932;&#921;&#937;&#931;&#919;%20&#935;&#913;&#929;&#913;&#926;&#919;&#931;%2015_05_2017.pdf" TargetMode="External"/><Relationship Id="rId545" Type="http://schemas.openxmlformats.org/officeDocument/2006/relationships/hyperlink" Target="../../Vasilis/AppData/Roaming/Microsoft/Excel/&#917;&#925;&#932;&#913;&#915;&#924;&#917;&#925;&#913;%20&#917;&#929;&#915;&#913;/&#927;&#923;&#927;&#922;&#923;&#919;&#929;&#937;&#924;&#917;&#925;&#913;/&#928;&#921;&#923;&#927;&#932;&#921;&#922;&#919;%20&#917;&#934;&#913;&#929;&#924;&#927;&#915;&#919;%20&#919;&#923;%20&#933;&#916;&#929;&#927;&#924;&#917;&#932;&#929;&#937;&#925;%20&#913;&#929;&#916;&#917;&#933;&#931;&#919;&#931;" TargetMode="External"/><Relationship Id="rId587"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710" Type="http://schemas.openxmlformats.org/officeDocument/2006/relationships/hyperlink" Target="&#932;&#929;&#927;&#928;&#927;&#928;&#927;&#921;&#919;&#931;&#919;%20&#917;&#929;&#915;&#937;&#925;\&#924;&#913;&#921;&#927;&#931;%20%202020\&#913;&#928;&#927;&#934;&#913;&#931;&#919;%20&#917;&#925;&#932;&#913;&#926;&#919;&#931;%20309_20.pdf" TargetMode="External"/><Relationship Id="rId752" Type="http://schemas.openxmlformats.org/officeDocument/2006/relationships/hyperlink" Target="&#932;&#929;&#927;&#928;&#927;&#928;&#927;&#921;&#919;&#931;&#919;%20&#917;&#929;&#915;&#937;&#925;\&#924;&#913;&#921;&#927;&#931;%20%202020\&#913;&#928;&#927;&#934;&#913;&#931;&#919;%20&#917;&#925;&#932;&#913;&#926;&#919;&#931;%20309_20.pdf" TargetMode="External"/><Relationship Id="rId808" Type="http://schemas.openxmlformats.org/officeDocument/2006/relationships/hyperlink" Target="../../Vasilis/AppData/Roaming/Microsoft/Excel/&#917;&#925;&#932;&#913;&#915;&#924;&#917;&#925;&#913;%20&#917;&#929;&#915;&#913;/&#914;&#917;&#923;&#932;&#921;&#931;&#932;&#927;&#928;&#927;&#921;&#919;&#931;&#919;%20&#916;&#921;&#913;&#935;&#917;&#921;&#929;&#921;&#931;&#919;&#931;%20&#931;&#932;&#917;&#929;&#917;&#937;&#925;%20&#913;&#928;%20&#913;&#931;&#913;/&#931;&#933;&#924;&#914;&#913;&#931;&#919;/&#928;&#929;&#927;&#915;&#929;&#913;&#924;%20&#914;&#917;&#923;&#932;&#921;&#931;%20&#913;&#931;&#913;%20&#922;&#919;&#924;&#916;&#919;&#931;.pdf" TargetMode="External"/><Relationship Id="rId8" Type="http://schemas.openxmlformats.org/officeDocument/2006/relationships/hyperlink" Target="../../Vasilis/AppData/Roaming/Microsoft/Excel/&#917;&#925;&#932;&#913;&#915;&#924;&#917;&#925;&#913;%20&#917;&#929;&#915;&#913;/&#917;&#926;&#927;&#921;&#922;&#927;&#925;&#927;&#924;&#919;&#931;&#919;%20&#917;&#925;&#917;&#929;&#915;&#917;&#921;&#913;&#931;%20&#931;&#932;&#927;%20&#916;&#919;&#924;&#927;&#932;&#921;&#922;&#927;%20&#934;&#937;&#932;&#921;&#931;&#924;&#927;%20&#932;&#937;&#925;%20&#916;&#917;%20&#917;&#923;&#923;&#919;&#931;&#928;&#927;&#925;&#932;&#927;&#933;%20&#913;&#921;&#913;&#925;&#919;&#931;%20&#917;&#923;&#921;&#924;&#917;&#921;&#913;&#931;%20&#916;&#919;&#924;%20&#933;&#936;&#919;&#923;&#913;&#925;&#932;&#919;/&#932;.&#916;/&#932;&#916;&#917;%20&#928;&#927;&#929;&#927;&#931;%202012_2016_21012015.docx" TargetMode="External"/><Relationship Id="rId142" Type="http://schemas.openxmlformats.org/officeDocument/2006/relationships/hyperlink" Target="../../Vasilis/AppData/Roaming/Microsoft/Excel/&#932;&#929;&#927;&#928;&#927;&#928;&#927;&#921;&#919;&#931;&#919;%20&#917;&#929;&#915;&#937;&#925;/&#916;&#917;&#922;&#917;&#924;&#914;&#929;&#921;&#927;&#931;%202016/&#913;&#928;&#927;&#934;%20&#916;&#931;%20699_16.pdf" TargetMode="External"/><Relationship Id="rId184" Type="http://schemas.openxmlformats.org/officeDocument/2006/relationships/hyperlink" Target="../../Vasilis/AppData/Roaming/Microsoft/Excel/&#917;&#925;&#932;&#913;&#915;&#924;&#917;&#925;&#913;%20&#917;&#929;&#915;&#913;/&#927;&#923;&#927;&#922;&#923;&#919;&#929;&#937;&#931;&#919;%20&#913;&#920;&#923;%20&#917;&#915;&#922;&#913;&#932;%20&#913;&#921;&#913;&#925;&#919;&#931;/&#932;.&#916;/&#932;.&#916;%2014-12-2016.pdf" TargetMode="External"/><Relationship Id="rId391" Type="http://schemas.openxmlformats.org/officeDocument/2006/relationships/hyperlink" Target="../../Vasilis/AppData/Roaming/Microsoft/Excel/&#932;&#929;&#927;&#928;&#927;&#928;&#927;&#921;&#919;&#931;&#919;%20&#917;&#929;&#915;&#937;&#925;/ADS_37_2015_FINAL.pdf" TargetMode="External"/><Relationship Id="rId405" Type="http://schemas.openxmlformats.org/officeDocument/2006/relationships/hyperlink" Target="../../Vasilis/AppData/Roaming/Microsoft/Excel/&#932;&#929;&#927;&#928;&#927;&#928;&#927;&#921;&#919;&#931;&#919;%20&#917;&#929;&#915;&#937;&#925;/ADS_37_2015_FINAL.pdf" TargetMode="External"/><Relationship Id="rId447" Type="http://schemas.openxmlformats.org/officeDocument/2006/relationships/hyperlink" Target="../../Vasilis/AppData/Roaming/Microsoft/Excel/&#917;&#925;&#932;&#913;&#915;&#924;&#917;&#925;&#913;%20&#917;&#929;&#915;&#913;/&#927;&#923;&#927;&#922;&#923;&#919;&#929;&#937;&#924;&#917;&#925;&#913;/&#931;&#933;&#925;&#916;&#917;&#931;&#917;&#921;&#931;%20&#927;&#922;&#937;" TargetMode="External"/><Relationship Id="rId612"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94" Type="http://schemas.openxmlformats.org/officeDocument/2006/relationships/hyperlink" Target="..\..\Vasilis\AppData\Roaming\Microsoft\Excel\&#917;&#925;&#932;&#913;&#915;&#924;&#917;&#925;&#913;%20&#917;&#929;&#915;&#913;\&#922;&#913;&#932;&#913;&#931;&#922;&#917;&#933;%20&#932;&#917;&#935;&#925;%20&#917;&#929;&#915;&#937;&#925;%20&#922;&#913;&#921;&#931;&#913;&#929;&#917;&#921;&#913;&#931;%20&#922;&#923;&#928;\&#931;&#933;&#924;&#914;%20&#932;&#917;&#935;&#925;%20&#917;&#929;&#915;&#937;&#925;%202016.pdf" TargetMode="External"/><Relationship Id="rId251" Type="http://schemas.openxmlformats.org/officeDocument/2006/relationships/hyperlink" Target="../../Vasilis/AppData/Roaming/Microsoft/Excel/&#917;&#925;&#932;&#913;&#915;&#924;&#917;&#925;&#913;%20&#917;&#929;&#915;&#913;/&#925;&#927;&#917;&#924;&#914;&#929;&#921;&#927;&#931;%202016/&#931;&#933;&#925;&#916;&#917;&#931;&#917;&#921;&#931;%20&#927;&#922;&#937;/&#932;&#916;/&#932;&#916;&#917;_&#931;&#933;&#925;&#916;&#917;&#931;&#917;&#921;&#931;%20&#927;&#922;&#937;%2017_11_16.pdf" TargetMode="External"/><Relationship Id="rId489"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54"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696" Type="http://schemas.openxmlformats.org/officeDocument/2006/relationships/hyperlink" Target="&#934;&#913;&#922;&#917;&#923;&#927;&#931;%20&#928;&#927;&#929;&#927;&#933;%20&#915;&#921;&#913;%20&#916;&#921;&#922;\&#913;&#928;&#927;&#934;&#913;&#931;&#917;&#921;&#931;%20&#917;&#925;&#932;&#913;&#926;&#919;&#931;\13&#951;%20&#931;&#933;&#925;&#917;&#916;&#929;&#921;&#913;&#931;&#919;%2007_05_2020.pdf" TargetMode="External"/><Relationship Id="rId46" Type="http://schemas.openxmlformats.org/officeDocument/2006/relationships/hyperlink" Target="../../Vasilis/AppData/Roaming/Microsoft/Excel/&#932;&#929;&#927;&#928;&#927;&#928;&#927;&#921;&#919;&#931;&#919;%20&#917;&#929;&#915;&#937;&#925;/&#924;&#913;&#921;&#927;&#931;%202016/&#913;&#916;&#931;%20222_2016.pdf" TargetMode="External"/><Relationship Id="rId293" Type="http://schemas.openxmlformats.org/officeDocument/2006/relationships/hyperlink" Target="../../Vasilis/AppData/Roaming/Microsoft/Excel/&#917;&#925;&#932;&#913;&#915;&#924;&#917;&#925;&#913;%20&#917;&#929;&#915;&#913;/GIS/&#932;&#916;&#917;/_&#932;&#916;&#917;_GIS%202012-2016_%206_8_2015.doc" TargetMode="External"/><Relationship Id="rId307" Type="http://schemas.openxmlformats.org/officeDocument/2006/relationships/hyperlink" Target="../../Vasilis/AppData/Roaming/Microsoft/Excel/&#917;&#928;&#921;&#932;&#929;&#927;&#928;&#917;&#931;%20&#928;&#913;&#929;&#913;&#922;&#927;&#923;&#927;&#933;&#920;&#919;&#931;&#919;&#931;/18%20&#951;%20&#931;&#933;&#925;&#917;&#916;&#929;&#921;&#913;&#931;&#919;%2019-10-2015.pdf" TargetMode="External"/><Relationship Id="rId349" Type="http://schemas.openxmlformats.org/officeDocument/2006/relationships/hyperlink" Target="../../Vasilis/AppData/Roaming/Microsoft/Excel/&#917;&#928;&#921;&#932;&#929;&#927;&#928;&#917;&#931;%20&#928;&#913;&#929;&#913;&#922;&#927;&#923;&#927;&#933;&#920;&#919;&#931;&#919;&#931;/18%20&#951;%20&#931;&#933;&#925;&#917;&#916;&#929;&#921;&#913;&#931;&#919;%2019-10-2015.pdf" TargetMode="External"/><Relationship Id="rId514" Type="http://schemas.openxmlformats.org/officeDocument/2006/relationships/hyperlink" Target="../../Vasilis/AppData/Roaming/Microsoft/Excel/&#917;&#925;&#932;&#913;&#915;&#924;&#917;&#925;&#913;%20&#917;&#929;&#915;&#913;/&#927;&#923;&#927;&#922;&#923;&#919;&#929;&#937;&#924;&#917;&#925;&#913;/&#917;&#923;&#917;&#915;&#935;&#927;&#931;%20&#928;&#927;&#921;&#927;&#932;&#919;&#932;&#913;&#931;%20&#933;&#916;&#913;&#932;&#937;&#925;" TargetMode="External"/><Relationship Id="rId556"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21"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763" Type="http://schemas.openxmlformats.org/officeDocument/2006/relationships/hyperlink" Target="&#932;&#929;&#927;&#928;&#927;&#928;&#927;&#921;&#919;&#931;&#919;%20&#917;&#929;&#915;&#937;&#925;\&#924;&#913;&#921;&#927;&#931;%20%202020\&#913;&#928;&#927;&#934;&#913;&#931;&#919;%20&#917;&#925;&#932;&#913;&#926;&#919;&#931;%20309_20.pdf" TargetMode="External"/><Relationship Id="rId88" Type="http://schemas.openxmlformats.org/officeDocument/2006/relationships/hyperlink" Target="../../Vasilis/AppData/Roaming/Microsoft/Excel/&#917;&#928;&#921;&#932;&#929;&#927;&#928;&#917;&#931;%20&#928;&#913;&#929;&#913;&#922;&#927;&#923;&#927;&#933;&#920;&#919;&#931;&#919;&#931;/18%20&#951;%20&#931;&#933;&#925;&#917;&#916;&#929;&#921;&#913;&#931;&#919;%2019-10-2015.pdf" TargetMode="External"/><Relationship Id="rId111" Type="http://schemas.openxmlformats.org/officeDocument/2006/relationships/hyperlink" Target="../../Vasilis/AppData/Roaming/Microsoft/Excel/&#917;&#928;&#921;&#932;&#929;&#927;&#928;&#917;&#931;%20&#928;&#913;&#929;&#913;&#922;&#927;&#923;&#927;&#933;&#920;&#919;&#931;&#919;&#931;/2016/14&#951;%20&#963;&#965;&#957;&#949;&#948;&#961;&#953;&#945;&#963;&#951;%2013072016.pdf" TargetMode="External"/><Relationship Id="rId153" Type="http://schemas.openxmlformats.org/officeDocument/2006/relationships/hyperlink" Target="../../Vasilis/AppData/Roaming/Microsoft/Excel/&#932;&#929;&#927;&#928;&#927;&#928;&#927;&#921;&#919;&#931;&#919;%20&#917;&#929;&#915;&#937;&#925;/&#916;&#917;&#922;&#917;&#924;&#914;&#929;&#921;&#927;&#931;%202016/&#913;&#928;&#927;&#934;%20&#916;&#931;%20699_16.pdf" TargetMode="External"/><Relationship Id="rId19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0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6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6" Type="http://schemas.openxmlformats.org/officeDocument/2006/relationships/hyperlink" Target="../../Vasilis/AppData/Roaming/Microsoft/Excel/&#932;&#929;&#927;&#928;&#927;&#928;&#927;&#921;&#919;&#931;&#919;%20&#917;&#929;&#915;&#937;&#925;/ADS_37_2015_FINAL.pdf" TargetMode="External"/><Relationship Id="rId598"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819" Type="http://schemas.openxmlformats.org/officeDocument/2006/relationships/hyperlink" Target="&#932;&#929;&#927;&#928;&#927;&#928;&#927;&#921;&#919;&#931;&#919;%20&#917;&#929;&#915;&#937;&#925;\2022\&#924;&#913;&#921;&#927;&#931;%2022\2022%2032&#951;%20&#917;&#928;&#921;&#932;&#929;&#927;&#928;&#919;%20&#917;&#913;&#928;%202012_2016.pdf" TargetMode="External"/><Relationship Id="rId22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58" Type="http://schemas.openxmlformats.org/officeDocument/2006/relationships/hyperlink" Target="../../Vasilis/AppData/Roaming/Microsoft/Excel/&#917;&#925;&#932;&#913;&#915;&#924;&#917;&#925;&#913;%20&#917;&#929;&#915;&#913;/&#925;&#927;&#917;&#924;&#914;&#929;&#921;&#927;&#931;%202016/&#931;&#935;&#917;&#916;&#921;&#913;&#931;&#924;&#927;&#931;%20&#914;&#913;&#913;/&#932;&#916;/&#932;%20&#916;%20&#914;&#913;&#913;.pdf" TargetMode="External"/><Relationship Id="rId623"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65"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830"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15" Type="http://schemas.openxmlformats.org/officeDocument/2006/relationships/hyperlink" Target="../../Vasilis/AppData/Roaming/Microsoft/Excel/&#917;&#925;&#932;&#913;&#915;&#924;&#917;&#925;&#913;%20&#917;&#929;&#915;&#913;/&#928;&#929;&#927;&#924;&#919;&#920;&#917;&#921;&#913;%20&#922;&#913;&#921;%20&#913;&#925;&#932;&#921;&#922;&#913;&#932;&#913;&#931;&#932;&#913;&#931;&#919;%20&#923;&#913;&#924;&#928;&#932;&#919;&#929;&#937;&#925;%20&#924;&#917;%20&#932;&#917;&#935;&#925;&#927;&#923;&#927;&#915;&#921;&#913;&#931;%20LED&#917;&#922;&#932;&#927;&#931;%20&#932;&#919;&#931;%20&#916;&#919;&#924;&#927;&#932;&#921;&#922;&#919;&#931;%20&#922;&#927;&#921;&#925;&#927;&#932;&#919;&#932;&#913;&#931;%20&#922;&#927;&#918;&#913;&#925;&#919;&#931;/&#932;.&#916;/&#932;&#916;&#917;%20&#928;&#927;&#929;&#927;&#931;%202012_2016_21012015.docx" TargetMode="External"/><Relationship Id="rId57" Type="http://schemas.openxmlformats.org/officeDocument/2006/relationships/hyperlink" Target="../../Vasilis/AppData/Roaming/Microsoft/Excel/&#917;&#925;&#932;&#913;&#915;&#924;&#917;&#925;&#913;%20&#917;&#929;&#915;&#913;/&#932;&#917;&#935;&#925;&#921;&#922;&#919;%20&#933;&#928;&#927;&#931;&#932;&#919;&#929;&#921;&#926;&#919;%20&#913;&#925;.&#922;&#927;/&#932;.&#916;.%20&#932;&#949;&#967;&#957;&#953;&#954;&#942;%20&#933;&#960;&#959;&#963;&#964;&#942;&#961;&#953;&#958;&#951;.pdf" TargetMode="External"/><Relationship Id="rId262" Type="http://schemas.openxmlformats.org/officeDocument/2006/relationships/hyperlink" Target="../../Vasilis/AppData/Roaming/Microsoft/Excel/&#917;&#925;&#932;&#913;&#915;&#924;&#917;&#925;&#913;%20&#917;&#929;&#915;&#913;/&#925;&#927;&#917;&#924;&#914;&#929;&#921;&#927;&#931;%202016/&#933;&#916;&#929;&#927;&#915;&#917;&#937;&#923;&#927;&#915;&#921;&#922;&#919;%20&#924;&#917;&#923;&#917;&#932;&#919;%20&#923;&#921;&#924;&#925;&#919;&#931;%20&#924;&#913;&#933;&#929;&#927;&#916;&#917;&#925;&#916;&#929;&#921;&#927;&#933;/&#932;&#916;/&#932;&#916;&#917;_&#933;&#948;&#961;_&#956;&#949;&#955;_&#955;&#953;&#956;&#957;_&#924;&#945;&#965;&#961;&#959;_23112016.pdf" TargetMode="External"/><Relationship Id="rId318" Type="http://schemas.openxmlformats.org/officeDocument/2006/relationships/hyperlink" Target="../../Vasilis/AppData/Roaming/Microsoft/Excel/&#917;&#928;&#921;&#932;&#929;&#927;&#928;&#917;&#931;%20&#928;&#913;&#929;&#913;&#922;&#927;&#923;&#927;&#933;&#920;&#919;&#931;&#919;&#931;/18%20&#951;%20&#931;&#933;&#925;&#917;&#916;&#929;&#921;&#913;&#931;&#919;%2019-10-2015.pdf" TargetMode="External"/><Relationship Id="rId525" Type="http://schemas.openxmlformats.org/officeDocument/2006/relationships/hyperlink" Target="../../Vasilis/AppData/Roaming/Microsoft/Excel/&#917;&#925;&#932;&#913;&#915;&#924;&#917;&#925;&#913;%20&#917;&#929;&#915;&#913;/&#925;&#927;&#917;&#924;&#914;&#929;&#921;&#927;&#931;%202016/&#913;&#933;&#932;&#927;&#925;&#927;&#924;&#927;&#931;%20&#931;&#932;&#913;&#920;&#924;&#927;&#931;%20&#934;&#927;&#929;&#932;&#921;&#931;&#919;&#931;%20&#919;&#923;&#917;&#922;&#932;&#929;&#921;&#922;&#937;&#925;%20&#927;&#935;&#919;&#924;&#913;&#932;&#937;&#925;/&#960;&#961;&#959;&#947;&#961;&#945;&#956;&#956;&#945;&#964;&#953;&#954;&#942;/47791_09_10_2017%20&#928;&#929;&#927;&#915;&#929;&#913;&#924;&#924;&#913;&#932;&#921;&#922;&#919;%20&#933;&#914;&#929;&#921;&#916;&#921;&#922;&#927;.pdf" TargetMode="External"/><Relationship Id="rId567" Type="http://schemas.openxmlformats.org/officeDocument/2006/relationships/hyperlink" Target="../../Vasilis/AppData/Roaming/Microsoft/Excel/&#932;&#929;&#927;&#928;&#927;&#928;&#927;&#921;&#919;&#931;&#919;%20&#917;&#929;&#915;&#937;&#925;/&#921;&#913;&#925;&#927;&#933;&#913;&#929;&#921;&#927;&#931;%202018/&#913;&#916;&#931;%2096_2018%20&#933;&#928;&#927;&#914;&#927;&#923;&#919;%20&#928;&#929;&#927;&#932;&#913;&#931;&#919;&#931;.pdf" TargetMode="External"/><Relationship Id="rId732"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99" Type="http://schemas.openxmlformats.org/officeDocument/2006/relationships/hyperlink" Target="../../Vasilis/AppData/Roaming/Microsoft/Excel/&#917;&#928;&#921;&#932;&#929;&#927;&#928;&#917;&#931;%20&#928;&#913;&#929;&#913;&#922;&#927;&#923;&#927;&#933;&#920;&#919;&#931;&#919;&#931;/18%20&#951;%20&#931;&#933;&#925;&#917;&#916;&#929;&#921;&#913;&#931;&#919;%2019-10-2015.pdf" TargetMode="External"/><Relationship Id="rId122" Type="http://schemas.openxmlformats.org/officeDocument/2006/relationships/hyperlink" Target="../../Vasilis/AppData/Roaming/Microsoft/Excel/&#917;&#928;&#921;&#932;&#929;&#927;&#928;&#917;&#931;%20&#928;&#913;&#929;&#913;&#922;&#927;&#923;&#927;&#933;&#920;&#919;&#931;&#919;&#931;/18%20&#951;%20&#931;&#933;&#925;&#917;&#916;&#929;&#921;&#913;&#931;&#919;%2019-10-2015.pdf" TargetMode="External"/><Relationship Id="rId164" Type="http://schemas.openxmlformats.org/officeDocument/2006/relationships/hyperlink" Target="../../Vasilis/AppData/Roaming/Microsoft/Excel/&#932;&#929;&#927;&#928;&#927;&#928;&#927;&#921;&#919;&#931;&#919;%20&#917;&#929;&#915;&#937;&#925;/&#916;&#917;&#922;&#917;&#924;&#914;&#929;&#921;&#927;&#931;%202016/&#913;&#928;&#927;&#934;%20&#916;&#931;%20699_16.pdf" TargetMode="External"/><Relationship Id="rId371" Type="http://schemas.openxmlformats.org/officeDocument/2006/relationships/hyperlink" Target="..\..\Vasilis\AppData\Roaming\Microsoft\Excel\&#932;&#929;&#927;&#928;&#927;&#928;&#927;&#921;&#919;&#931;&#919;%20&#917;&#929;&#915;&#937;&#925;\ADS_37_2015_FINAL.pdf" TargetMode="External"/><Relationship Id="rId774" Type="http://schemas.openxmlformats.org/officeDocument/2006/relationships/hyperlink" Target="&#932;&#929;&#927;&#928;&#927;&#928;&#927;&#921;&#919;&#931;&#919;%20&#917;&#929;&#915;&#937;&#925;\&#927;&#922;&#932;&#937;&#914;&#929;&#921;&#927;&#931;%202020\160_21%20&#913;&#928;&#927;&#934;&#913;&#931;&#919;%20&#917;&#925;&#932;&#913;&#926;&#919;&#931;.pdf" TargetMode="External"/><Relationship Id="rId427" Type="http://schemas.openxmlformats.org/officeDocument/2006/relationships/hyperlink" Target="../../Vasilis/AppData/Roaming/Microsoft/Excel/&#932;&#929;&#927;&#928;&#927;&#928;&#927;&#921;&#919;&#931;&#919;%20&#917;&#929;&#915;&#937;&#925;/ADS_37_2015_FINAL.pdf" TargetMode="External"/><Relationship Id="rId469"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34" Type="http://schemas.openxmlformats.org/officeDocument/2006/relationships/hyperlink" Target="../../Vasilis/AppData/Roaming/Microsoft/Excel/&#917;&#925;&#932;&#913;&#915;&#924;&#917;&#925;&#913;%20&#917;&#929;&#915;&#913;/&#917;&#925;&#917;&#929;&#915;&#917;&#921;&#913;&#922;&#919;%20&#913;&#925;&#913;&#914;&#913;&#920;&#924;&#921;&#931;&#919;%20&#931;&#935;&#927;&#923;&#921;&#922;&#927;&#933;%20&#931;&#933;&#915;&#922;&#929;&#927;&#932;&#919;&#924;&#913;&#932;&#927;&#931;%20&#922;&#929;&#927;&#922;&#927;&#933;" TargetMode="External"/><Relationship Id="rId676" Type="http://schemas.openxmlformats.org/officeDocument/2006/relationships/hyperlink" Target="../../Vasilis/AppData/Roaming/Microsoft/Excel/&#932;&#929;&#927;&#928;&#927;&#928;&#927;&#921;&#919;&#931;&#919;%20&#917;&#929;&#915;&#937;&#925;/&#934;&#917;&#914;&#929;&#927;&#933;&#913;&#929;&#921;&#927;&#931;%202019/&#913;&#929;&#916;&#917;&#933;&#932;&#921;&#922;&#927;%20&#913;&#925;&#937;%20&#922;&#937;&#924;&#919;&#931;/&#913;&#916;&#931;%20187_2019.pdf" TargetMode="External"/><Relationship Id="rId841" Type="http://schemas.openxmlformats.org/officeDocument/2006/relationships/hyperlink" Target="&#932;&#929;&#927;&#928;&#927;&#928;&#927;&#921;&#919;&#931;&#919;%20&#917;&#929;&#915;&#937;&#925;\2022\&#931;&#917;&#928;&#932;&#917;&#924;&#914;&#929;&#921;&#927;&#931;%2022\2022%2033&#951;%20&#917;&#928;&#921;&#932;&#929;&#927;&#928;&#919;%20&#917;&#913;&#928;%202012_2016.pdf" TargetMode="External"/><Relationship Id="rId26" Type="http://schemas.openxmlformats.org/officeDocument/2006/relationships/hyperlink" Target="../../Vasilis/AppData/Roaming/Microsoft/Excel/&#932;&#929;&#927;&#928;&#927;&#928;&#927;&#921;&#919;&#931;&#919;%20&#917;&#929;&#915;&#937;&#925;/18%20&#951;%20&#931;&#933;&#925;&#917;&#916;&#929;&#921;&#913;&#931;&#919;%2019-10-2015.pdf" TargetMode="External"/><Relationship Id="rId23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73" Type="http://schemas.openxmlformats.org/officeDocument/2006/relationships/hyperlink" Target="../../Vasilis/AppData/Roaming/Microsoft/Excel/&#917;&#925;&#932;&#913;&#915;&#924;&#917;&#925;&#913;%20&#917;&#929;&#915;&#913;/&#925;&#927;&#917;&#924;&#914;&#929;&#921;&#927;&#931;%202016/&#928;&#929;&#927;&#924;&#919;&#920;&#917;&#921;&#913;%20&#931;&#932;&#913;&#920;&#917;&#929;&#927;&#933;%20&#917;&#926;&#927;&#928;&#923;&#921;&#931;&#924;&#927;&#933;%20&#922;&#913;&#920;&#913;&#929;&#921;&#927;&#932;&#919;&#932;&#913;&#931;/&#932;&#916;/&#932;,&#916;%20&#928;&#929;&#927;&#924;&#919;&#920;&#917;&#921;&#913;%20&#931;&#932;&#913;&#920;&#917;&#929;&#927;&#933;%20&#917;&#926;%20&#922;&#913;&#920;&#913;&#929;&#921;&#927;&#932;&#919;&#932;&#913;&#931;%2017_11_16.pdf" TargetMode="External"/><Relationship Id="rId329" Type="http://schemas.openxmlformats.org/officeDocument/2006/relationships/hyperlink" Target="../../Vasilis/AppData/Roaming/Microsoft/Excel/&#917;&#928;&#921;&#932;&#929;&#927;&#928;&#917;&#931;%20&#928;&#913;&#929;&#913;&#922;&#927;&#923;&#927;&#933;&#920;&#919;&#931;&#919;&#931;/18%20&#951;%20&#931;&#933;&#925;&#917;&#916;&#929;&#921;&#913;&#931;&#919;%2019-10-2015.pdf" TargetMode="External"/><Relationship Id="rId480"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36" Type="http://schemas.openxmlformats.org/officeDocument/2006/relationships/hyperlink" Target="../../Vasilis/AppData/Roaming/Microsoft/Excel/&#917;&#925;&#932;&#913;&#915;&#924;&#917;&#925;&#913;%20&#917;&#929;&#915;&#913;/2017/&#932;&#927;&#928;&#921;&#922;&#927;%20...&#917;&#921;&#922;&#913;&#931;&#932;&#921;&#922;&#937;&#925;%20&#928;&#913;&#929;&#917;&#924;&#914;&#913;&#931;&#917;&#937;&#925;/&#932;.&#916;/&#932;.&#916;.&#917;.pdf" TargetMode="External"/><Relationship Id="rId701" Type="http://schemas.openxmlformats.org/officeDocument/2006/relationships/hyperlink" Target="../../Vasilis/AppData/Roaming/Microsoft/Excel/&#932;&#929;&#927;&#928;&#927;&#928;&#927;&#921;&#919;&#931;&#919;%20&#917;&#929;&#915;&#937;&#925;/&#916;&#917;&#922;&#917;&#924;&#914;&#929;&#921;&#927;&#931;%202016/&#913;&#928;&#927;&#934;%20&#916;&#931;%20642_16.pdf" TargetMode="External"/><Relationship Id="rId68" Type="http://schemas.openxmlformats.org/officeDocument/2006/relationships/hyperlink" Target="../../Vasilis/AppData/Roaming/Microsoft/Excel/&#917;&#925;&#932;&#913;&#915;&#924;&#917;&#925;&#913;%20&#917;&#929;&#915;&#913;/&#928;&#913;&#921;&#916;&#921;&#922;&#919;%20&#935;&#913;&#929;&#913;%20&#922;&#923;&#917;&#921;&#932;&#927;&#933;/&#932;.&#916;/&#932;&#916;_&#928;&#913;&#921;&#916;%20&#935;&#913;&#929;&#913;%20&#922;&#923;&#917;&#921;&#932;_27_04_2016.docx" TargetMode="External"/><Relationship Id="rId133" Type="http://schemas.openxmlformats.org/officeDocument/2006/relationships/hyperlink" Target="../../Vasilis/AppData/Roaming/Microsoft/Excel/&#932;&#929;&#927;&#928;&#927;&#928;&#927;&#921;&#919;&#931;&#919;%20&#917;&#929;&#915;&#937;&#925;/&#916;&#917;&#922;&#917;&#924;&#914;&#929;&#921;&#927;&#931;%202016/&#913;&#928;&#927;&#934;%20&#916;&#931;%20642_16.pdf" TargetMode="External"/><Relationship Id="rId175" Type="http://schemas.openxmlformats.org/officeDocument/2006/relationships/hyperlink" Target="../../Vasilis/AppData/Roaming/Microsoft/Excel/&#932;&#929;&#927;&#928;&#927;&#928;&#927;&#921;&#919;&#931;&#919;%20&#917;&#929;&#915;&#937;&#925;/&#916;&#917;&#922;&#917;&#924;&#914;&#929;&#921;&#927;&#931;%202016/&#913;&#928;&#927;&#934;%20&#916;&#931;%20699_16.pdf" TargetMode="External"/><Relationship Id="rId340" Type="http://schemas.openxmlformats.org/officeDocument/2006/relationships/hyperlink" Target="../../Vasilis/AppData/Roaming/Microsoft/Excel/&#917;&#928;&#921;&#932;&#929;&#927;&#928;&#917;&#931;%20&#928;&#913;&#929;&#913;&#922;&#927;&#923;&#927;&#933;&#920;&#919;&#931;&#919;&#931;/18%20&#951;%20&#931;&#933;&#925;&#917;&#916;&#929;&#921;&#913;&#931;&#919;%2019-10-2015.pdf" TargetMode="External"/><Relationship Id="rId578"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743" Type="http://schemas.openxmlformats.org/officeDocument/2006/relationships/hyperlink" Target="&#932;&#929;&#927;&#928;&#927;&#928;&#927;&#921;&#919;&#931;&#919;%20&#917;&#929;&#915;&#937;&#925;\&#924;&#913;&#921;&#927;&#931;%20%202020\&#913;&#928;&#927;&#934;&#913;&#931;&#919;%20&#917;&#925;&#932;&#913;&#926;&#919;&#931;%20309_20.pdf" TargetMode="External"/><Relationship Id="rId785" Type="http://schemas.openxmlformats.org/officeDocument/2006/relationships/hyperlink" Target="../../Vasilis/AppData/Roaming/Microsoft/Excel/&#917;&#925;&#932;&#913;&#915;&#924;&#917;&#925;&#913;%20&#917;&#929;&#915;&#913;/&#925;&#927;&#917;&#924;&#914;&#929;&#921;&#927;&#931;%202016/&#914;&#917;&#923;&#932;&#921;&#937;&#931;&#919;%20&#922;&#933;&#922;&#923;%20&#931;&#933;&#925;&#920;%20&#924;&#917;&#932;&#913;&#926;&#933;%20&#927;&#921;&#922;%202017/&#931;&#933;&#924;&#914;%20&#914;&#917;&#923;&#932;%20&#922;&#933;&#922;&#923;&#927;&#934;%20&#931;&#933;&#925;&#920;.pdf" TargetMode="External"/><Relationship Id="rId20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82" Type="http://schemas.openxmlformats.org/officeDocument/2006/relationships/hyperlink" Target="..\..\Vasilis\AppData\Roaming\Microsoft\Excel\&#932;&#929;&#927;&#928;&#927;&#928;&#927;&#921;&#919;&#931;&#919;%20&#917;&#929;&#915;&#937;&#925;\ADS_37_2015_FINAL.pdf" TargetMode="External"/><Relationship Id="rId438" Type="http://schemas.openxmlformats.org/officeDocument/2006/relationships/hyperlink" Target="../../Vasilis/AppData/Roaming/Microsoft/Excel/&#917;&#925;&#932;&#913;&#915;&#924;&#917;&#925;&#913;%20&#917;&#929;&#915;&#913;/&#927;&#923;&#927;&#922;&#923;&#919;&#929;&#937;&#924;&#917;&#925;&#913;/&#915;&#919;&#928;&#917;&#916;&#927;%205&#935;5%20&#913;&#915;%20&#916;&#919;&#924;" TargetMode="External"/><Relationship Id="rId603"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45" Type="http://schemas.openxmlformats.org/officeDocument/2006/relationships/hyperlink" Target="../../Vasilis/AppData/Roaming/Microsoft/Excel/&#932;&#929;&#927;&#928;&#927;&#928;&#927;&#921;&#919;&#931;&#919;%20&#917;&#929;&#915;&#937;&#925;/&#925;&#927;&#917;&#924;&#914;&#929;&#921;&#927;&#931;%20%202018/1-0778-2018%20&#933;&#960;&#959;&#946;&#959;&#955;&#942;%20&#960;&#961;&#972;&#964;&#945;&#963;&#951;&#962;%20&#963;&#964;&#959;%20&#917;&#913;&#928;%202012-2016.pdf" TargetMode="External"/><Relationship Id="rId687" Type="http://schemas.openxmlformats.org/officeDocument/2006/relationships/hyperlink" Target="../AppData/Local/Temp/&#932;&#929;&#927;&#928;&#927;&#928;&#927;&#921;&#919;&#931;&#919;%20&#917;&#929;&#915;&#937;&#925;/&#924;&#913;&#921;&#927;&#931;%202017/&#913;&#928;&#927;&#934;&#913;&#931;&#919;%20&#917;&#925;&#932;&#913;&#926;&#919;&#931;%20264-17.pdf" TargetMode="External"/><Relationship Id="rId810" Type="http://schemas.openxmlformats.org/officeDocument/2006/relationships/hyperlink" Target="..\..\Vasilis\AppData\Roaming\Microsoft\Excel\&#917;&#925;&#932;&#913;&#915;&#924;&#917;&#925;&#913;%20&#917;&#929;&#915;&#913;\&#931;&#933;&#925;&#932;&#919;&#929;&#919;&#931;&#919;%20&#913;&#920;&#923;&#919;&#932;&#921;&#922;&#937;&#925;%20&#933;&#928;&#927;&#916;&#927;&#924;&#937;&#925;\&#931;&#933;&#924;&#914;&#913;&#931;&#919;\&#931;&#933;&#924;&#914;&#913;&#931;&#919;%20&#931;&#933;&#925;&#932;&#919;&#929;&#919;&#931;&#919;%20&#913;&#920;&#923;&#919;&#932;&#921;&#922;&#937;&#925;%20&#917;&#915;&#922;&#913;&#932;&#913;&#931;&#932;&#913;&#931;&#917;&#937;&#925;.pdf" TargetMode="External"/><Relationship Id="rId852" Type="http://schemas.openxmlformats.org/officeDocument/2006/relationships/hyperlink" Target="&#932;&#929;&#927;&#928;&#927;&#928;&#927;&#921;&#919;&#931;&#919;%20&#917;&#929;&#915;&#937;&#925;\2023\&#934;&#917;&#914;&#929;&#927;&#933;&#913;&#929;&#921;&#927;&#931;\2023%2035&#951;%20&#917;&#928;&#921;&#932;&#929;&#927;&#928;&#919;%20&#917;&#913;&#928;%202012_2016.pdf" TargetMode="External"/><Relationship Id="rId24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84" Type="http://schemas.openxmlformats.org/officeDocument/2006/relationships/hyperlink" Target="../../Vasilis/AppData/Roaming/Microsoft/Excel/&#917;&#925;&#932;&#913;&#915;&#924;&#917;&#925;&#913;%20&#917;&#929;&#915;&#913;/&#925;&#927;&#917;&#924;&#914;&#929;&#921;&#927;&#931;%202016/&#928;&#929;&#927;&#914;&#927;&#923;&#919;%20&#928;&#917;&#918;&#927;&#928;&#927;&#929;&#921;&#922;&#927;&#933;%20&#932;&#927;&#933;&#929;&#921;&#931;&#924;&#927;&#933;/&#932;&#916;/&#932;&#916;&#917;_&#960;&#961;&#959;&#946;_&#960;&#949;&#950;&#959;&#960;_&#964;&#959;&#965;&#961;_23112016.pdf" TargetMode="External"/><Relationship Id="rId491"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05" Type="http://schemas.openxmlformats.org/officeDocument/2006/relationships/hyperlink" Target="../../Vasilis/AppData/Roaming/Microsoft/Excel/&#917;&#925;&#932;&#913;&#915;&#924;&#917;&#925;&#913;%20&#917;&#929;&#915;&#913;/&#927;&#923;&#927;&#922;&#923;&#919;&#929;&#937;&#924;&#917;&#925;&#913;/&#914;&#921;&#928;&#917;/_&#932;&#916;&#917;_&#914;&#921;&#928;&#917;_%202012-2016_%209_11_2015.doc" TargetMode="External"/><Relationship Id="rId712" Type="http://schemas.openxmlformats.org/officeDocument/2006/relationships/hyperlink" Target="&#932;&#929;&#927;&#928;&#927;&#928;&#927;&#921;&#919;&#931;&#919;%20&#917;&#929;&#915;&#937;&#925;\&#924;&#913;&#921;&#927;&#931;%20%202020\&#913;&#928;&#927;&#934;&#913;&#931;&#919;%20&#917;&#925;&#932;&#913;&#926;&#919;&#931;%20309_20.pdf" TargetMode="External"/><Relationship Id="rId37" Type="http://schemas.openxmlformats.org/officeDocument/2006/relationships/hyperlink" Target="../../Vasilis/AppData/Roaming/Microsoft/Excel/&#932;&#929;&#927;&#928;&#927;&#928;&#927;&#921;&#919;&#931;&#919;%20&#917;&#929;&#915;&#937;&#925;/&#913;&#916;&#931;%20107_2016%2023_3_2016.pdf" TargetMode="External"/><Relationship Id="rId79" Type="http://schemas.openxmlformats.org/officeDocument/2006/relationships/hyperlink" Target="../../Vasilis/AppData/Roaming/Microsoft/Excel/&#917;&#925;&#932;&#913;&#915;&#924;&#917;&#925;&#913;%20&#917;&#929;&#915;&#913;/&#917;&#925;&#917;&#929;&#915;&#917;&#921;&#913;&#922;&#919;%20&#913;&#925;&#913;&#914;&#913;&#920;&#924;&#921;&#931;&#919;%20&#916;&#919;&#924;&#927;&#932;&#921;&#922;&#937;&#925;%20&#922;&#932;&#921;&#929;&#921;&#937;&#925;/&#932;.&#916;/&#932;&#916;&#917;%20&#928;&#927;&#929;&#927;&#931;%202012_2016%2028-7-2015.DOC" TargetMode="External"/><Relationship Id="rId102" Type="http://schemas.openxmlformats.org/officeDocument/2006/relationships/hyperlink" Target="../../Vasilis/AppData/Roaming/Microsoft/Excel/&#917;&#928;&#921;&#932;&#929;&#927;&#928;&#917;&#931;%20&#928;&#913;&#929;&#913;&#922;&#927;&#923;&#927;&#933;&#920;&#919;&#931;&#919;&#931;/18%20&#951;%20&#931;&#933;&#925;&#917;&#916;&#929;&#921;&#913;&#931;&#919;%2019-10-2015.pdf" TargetMode="External"/><Relationship Id="rId144" Type="http://schemas.openxmlformats.org/officeDocument/2006/relationships/hyperlink" Target="../../Vasilis/AppData/Roaming/Microsoft/Excel/&#932;&#929;&#927;&#928;&#927;&#928;&#927;&#921;&#919;&#931;&#919;%20&#917;&#929;&#915;&#937;&#925;/&#916;&#917;&#922;&#917;&#924;&#914;&#929;&#921;&#927;&#931;%202016/&#913;&#928;&#927;&#934;%20&#916;&#931;%20699_16.pdf" TargetMode="External"/><Relationship Id="rId547"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589"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754" Type="http://schemas.openxmlformats.org/officeDocument/2006/relationships/hyperlink" Target="&#932;&#929;&#927;&#928;&#927;&#928;&#927;&#921;&#919;&#931;&#919;%20&#917;&#929;&#915;&#937;&#925;\&#924;&#913;&#921;&#927;&#931;%20%202020\&#913;&#928;&#927;&#934;&#913;&#931;&#919;%20&#917;&#925;&#932;&#913;&#926;&#919;&#931;%20309_20.pdf" TargetMode="External"/><Relationship Id="rId796" Type="http://schemas.openxmlformats.org/officeDocument/2006/relationships/hyperlink" Target="../../Vasilis/AppData/Roaming/Microsoft/Excel/&#917;&#925;&#932;&#913;&#915;&#924;&#917;&#925;&#913;%20&#917;&#929;&#915;&#913;/&#928;&#929;&#927;&#925;&#919;&#920;&#917;&#921;&#913;%20&#917;&#915;&#922;&#913;&#932;&#913;&#931;&#932;&#913;&#931;&#919;%20&#933;&#928;&#927;&#915;&#917;&#921;&#937;&#925;%20&#931;&#933;&#931;&#932;&#919;&#924;&#913;&#932;&#937;&#925;/&#928;&#929;&#927;&#931;&#933;&#924;&#914;&#913;&#932;&#921;&#922;&#927;&#931;/&#931;&#933;&#924;&#914;&#913;&#931;&#919;%20&#922;&#919;&#924;&#916;&#919;&#931;.pdf" TargetMode="External"/><Relationship Id="rId90" Type="http://schemas.openxmlformats.org/officeDocument/2006/relationships/hyperlink" Target="..\..\Vasilis\AppData\Roaming\Microsoft\Excel\&#917;&#928;&#921;&#932;&#929;&#927;&#928;&#917;&#931;%20&#928;&#913;&#929;&#913;&#922;&#927;&#923;&#927;&#933;&#920;&#919;&#931;&#919;&#931;\2016\14&#951;%20&#963;&#965;&#957;&#949;&#948;&#961;&#953;&#945;&#963;&#951;%2013072016.pdf" TargetMode="External"/><Relationship Id="rId18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5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93" Type="http://schemas.openxmlformats.org/officeDocument/2006/relationships/hyperlink" Target="../../Vasilis/AppData/Roaming/Microsoft/Excel/&#932;&#929;&#927;&#928;&#927;&#928;&#927;&#921;&#919;&#931;&#919;%20&#917;&#929;&#915;&#937;&#925;/ADS_37_2015_FINAL.pdf" TargetMode="External"/><Relationship Id="rId407" Type="http://schemas.openxmlformats.org/officeDocument/2006/relationships/hyperlink" Target="../../Vasilis/AppData/Roaming/Microsoft/Excel/&#932;&#929;&#927;&#928;&#927;&#928;&#927;&#921;&#919;&#931;&#919;%20&#917;&#929;&#915;&#937;&#925;/ADS_37_2015_FINAL.pdf" TargetMode="External"/><Relationship Id="rId449" Type="http://schemas.openxmlformats.org/officeDocument/2006/relationships/hyperlink" Target="../../Vasilis/AppData/Roaming/Microsoft/Excel/&#932;&#929;&#927;&#928;&#927;&#928;&#927;&#921;&#919;&#931;&#919;%20&#917;&#929;&#915;&#937;&#925;/&#924;&#913;&#929;&#932;&#921;&#927;&#931;%202017/&#913;&#916;&#931;%20134_2017.pdf" TargetMode="External"/><Relationship Id="rId614"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56"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821" Type="http://schemas.openxmlformats.org/officeDocument/2006/relationships/hyperlink" Target="&#932;&#929;&#927;&#928;&#927;&#928;&#927;&#921;&#919;&#931;&#919;%20&#917;&#929;&#915;&#937;&#925;\2022\&#931;&#917;&#928;&#932;&#917;&#924;&#914;&#929;&#921;&#927;&#931;%2022\2022%2033&#951;%20&#917;&#928;&#921;&#932;&#929;&#927;&#928;&#919;%20&#917;&#913;&#928;%202012_2016.pdf" TargetMode="External"/><Relationship Id="rId21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53" Type="http://schemas.openxmlformats.org/officeDocument/2006/relationships/hyperlink" Target="../../Vasilis/AppData/Roaming/Microsoft/Excel/&#917;&#925;&#932;&#913;&#915;&#924;&#917;&#925;&#913;%20&#917;&#929;&#915;&#913;/&#925;&#927;&#917;&#924;&#914;&#929;&#921;&#927;&#931;%202016/&#914;&#917;&#923;&#932;&#921;&#937;&#931;&#919;%20&#922;&#933;&#922;&#923;%20&#931;&#933;&#925;&#920;%20&#924;&#917;&#932;&#913;&#926;&#933;%20&#927;&#921;&#922;%202017/&#932;&#916;/&#932;,&#916;%20&#914;&#917;&#923;&#932;&#921;&#937;&#931;&#919;%20&#922;&#933;&#922;&#923;%2017_7_2016.pdf" TargetMode="External"/><Relationship Id="rId295" Type="http://schemas.openxmlformats.org/officeDocument/2006/relationships/hyperlink" Target="../../Vasilis/AppData/Roaming/Microsoft/Excel/&#917;&#928;&#921;&#932;&#929;&#927;&#928;&#917;&#931;%20&#928;&#913;&#929;&#913;&#922;&#927;&#923;&#927;&#933;&#920;&#919;&#931;&#919;&#931;/18%20&#951;%20&#931;&#933;&#925;&#917;&#916;&#929;&#921;&#913;&#931;&#919;%2019-10-2015.pdf" TargetMode="External"/><Relationship Id="rId309" Type="http://schemas.openxmlformats.org/officeDocument/2006/relationships/hyperlink" Target="../../Vasilis/AppData/Roaming/Microsoft/Excel/&#917;&#928;&#921;&#932;&#929;&#927;&#928;&#917;&#931;%20&#928;&#913;&#929;&#913;&#922;&#927;&#923;&#927;&#933;&#920;&#919;&#931;&#919;&#931;/18%20&#951;%20&#931;&#933;&#925;&#917;&#916;&#929;&#921;&#913;&#931;&#919;%2019-10-2015.pdf" TargetMode="External"/><Relationship Id="rId460"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16" Type="http://schemas.openxmlformats.org/officeDocument/2006/relationships/hyperlink" Target="../../Vasilis/AppData/Roaming/Microsoft/Excel/&#917;&#925;&#932;&#913;&#915;&#924;&#917;&#925;&#913;%20&#917;&#929;&#915;&#913;/&#927;&#923;&#927;&#922;&#923;&#919;&#929;&#937;&#924;&#917;&#925;&#913;/&#914;&#921;&#928;&#917;" TargetMode="External"/><Relationship Id="rId698" Type="http://schemas.openxmlformats.org/officeDocument/2006/relationships/hyperlink" Target="&#932;&#929;&#927;&#928;&#927;&#928;&#927;&#921;&#919;&#931;&#919;%20&#917;&#929;&#915;&#937;&#925;\&#924;&#913;&#921;&#927;&#931;%20%202020\&#913;&#928;&#927;&#934;&#913;&#931;&#919;%20&#917;&#925;&#932;&#913;&#926;&#919;&#931;%20309_20.pdf" TargetMode="External"/><Relationship Id="rId48" Type="http://schemas.openxmlformats.org/officeDocument/2006/relationships/hyperlink" Target="..\..\Vasilis\AppData\Roaming\Microsoft\Excel\&#932;&#929;&#927;&#928;&#927;&#928;&#927;&#921;&#919;&#931;&#919;%20&#917;&#929;&#915;&#937;&#925;\&#924;&#913;&#921;&#927;&#931;%202016\&#913;&#916;&#931;%20222_2016.pdf" TargetMode="External"/><Relationship Id="rId113" Type="http://schemas.openxmlformats.org/officeDocument/2006/relationships/hyperlink" Target="../../Vasilis/AppData/Roaming/Microsoft/Excel/&#917;&#928;&#921;&#932;&#929;&#927;&#928;&#917;&#931;%20&#928;&#913;&#929;&#913;&#922;&#927;&#923;&#927;&#933;&#920;&#919;&#931;&#919;&#931;/2016/14&#951;%20&#963;&#965;&#957;&#949;&#948;&#961;&#953;&#945;&#963;&#951;%2013072016.pdf" TargetMode="External"/><Relationship Id="rId320" Type="http://schemas.openxmlformats.org/officeDocument/2006/relationships/hyperlink" Target="../../Vasilis/AppData/Roaming/Microsoft/Excel/&#917;&#928;&#921;&#932;&#929;&#927;&#928;&#917;&#931;%20&#928;&#913;&#929;&#913;&#922;&#927;&#923;&#927;&#933;&#920;&#919;&#931;&#919;&#931;/18%20&#951;%20&#931;&#933;&#925;&#917;&#916;&#929;&#921;&#913;&#931;&#919;%2019-10-2015.pdf" TargetMode="External"/><Relationship Id="rId558" Type="http://schemas.openxmlformats.org/officeDocument/2006/relationships/hyperlink" Target="../../Vasilis/AppData/Roaming/Microsoft/Excel/&#932;&#929;&#927;&#928;&#927;&#928;&#927;&#921;&#919;&#931;&#919;%20&#917;&#929;&#915;&#937;&#925;/&#916;&#917;&#922;&#917;&#924;&#914;&#929;&#921;&#927;&#931;%202016/&#913;&#928;&#927;&#934;%20&#916;&#931;%20699_16.pdf" TargetMode="External"/><Relationship Id="rId723"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765" Type="http://schemas.openxmlformats.org/officeDocument/2006/relationships/hyperlink" Target="&#932;&#929;&#927;&#928;&#927;&#928;&#927;&#921;&#919;&#931;&#919;%20&#917;&#929;&#915;&#937;&#925;\&#924;&#913;&#921;&#927;&#931;%20%202020\&#913;&#928;&#927;&#934;&#913;&#931;&#919;%20&#917;&#925;&#932;&#913;&#926;&#919;&#931;%20309_20.pdf" TargetMode="External"/><Relationship Id="rId155" Type="http://schemas.openxmlformats.org/officeDocument/2006/relationships/hyperlink" Target="../../Vasilis/AppData/Roaming/Microsoft/Excel/&#932;&#929;&#927;&#928;&#927;&#928;&#927;&#921;&#919;&#931;&#919;%20&#917;&#929;&#915;&#937;&#925;/&#916;&#917;&#922;&#917;&#924;&#914;&#929;&#921;&#927;&#931;%202016/&#913;&#928;&#927;&#934;%20&#916;&#931;%20699_16.pdf" TargetMode="External"/><Relationship Id="rId19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6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8" Type="http://schemas.openxmlformats.org/officeDocument/2006/relationships/hyperlink" Target="../../Vasilis/AppData/Roaming/Microsoft/Excel/&#932;&#929;&#927;&#928;&#927;&#928;&#927;&#921;&#919;&#931;&#919;%20&#917;&#929;&#915;&#937;&#925;/ADS_37_2015_FINAL.pdf" TargetMode="External"/><Relationship Id="rId625"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32"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2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64" Type="http://schemas.openxmlformats.org/officeDocument/2006/relationships/hyperlink" Target="../../Vasilis/AppData/Roaming/Microsoft/Excel/&#917;&#925;&#932;&#913;&#915;&#924;&#917;&#925;&#913;%20&#917;&#929;&#915;&#913;/&#925;&#927;&#917;&#924;&#914;&#929;&#921;&#927;&#931;%202016/&#922;&#913;&#932;&#913;&#931;&#922;&#917;&#933;&#919;%20&#916;&#921;&#922;&#932;&#933;&#927;&#933;%20&#933;&#928;&#927;&#915;&#917;&#921;&#937;&#925;%20&#925;&#917;&#929;&#937;&#925;/&#932;&#916;/&#932;,&#916;%20&#916;&#921;&#922;&#932;&#933;&#927;%20&#933;&#928;&#927;&#915;&#917;&#921;&#937;&#925;%20&#925;&#917;&#929;&#937;&#925;%2017_11_16.pdf" TargetMode="External"/><Relationship Id="rId471"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67"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7" Type="http://schemas.openxmlformats.org/officeDocument/2006/relationships/hyperlink" Target="../../Vasilis/AppData/Roaming/Microsoft/Excel/&#917;&#925;&#932;&#913;&#915;&#924;&#917;&#925;&#913;%20&#917;&#929;&#915;&#913;/&#917;&#915;&#922;&#913;&#932;&#913;&#931;&#932;&#913;&#931;&#919;%20&#934;&#937;&#932;&#927;&#914;&#927;&#923;&#932;&#913;&#921;&#922;&#937;&#925;%20&#931;&#932;&#913;&#920;&#924;&#937;&#925;%20&#931;&#917;%20&#916;&#919;&#924;&#927;&#932;&#921;&#922;&#913;%20&#922;&#932;&#921;&#929;&#921;&#913;/&#932;.&#916;/&#932;&#916;&#917;%20&#928;&#927;&#929;&#927;&#931;%202012_2016%2028-7-2015.DOC" TargetMode="External"/><Relationship Id="rId59" Type="http://schemas.openxmlformats.org/officeDocument/2006/relationships/hyperlink" Target="../../Vasilis/AppData/PZHPUN~D/_WQYP7~J/_JKWLS~0/_5OLUQ~Q/_DXRBU~9/_XWXUF~4/_7LVWY~X/&#932;&#916;&#917;%20&#917;&#913;&#928;%20&#917;&#928;&#917;&#922;&#932;&#913;&#931;&#919;%20&#922;&#913;&#921;%20&#923;&#917;&#921;&#932;&#927;&#933;&#929;&#915;&#921;&#913;%20&#913;&#931;&#933;&#929;&#924;&#913;&#932;&#927;&#933;%20&#916;&#921;&#922;&#932;&#933;&#927;&#933;%20&#931;&#932;&#927;&#925;%20&#922;&#913;&#923;&#923;&#921;&#922;&#929;&#913;&#932;&#921;&#922;&#927;%20&#916;&#919;&#924;&#927;%20&#922;&#927;&#918;&#913;&#925;&#919;&#931;%2027052015.docx" TargetMode="External"/><Relationship Id="rId124" Type="http://schemas.openxmlformats.org/officeDocument/2006/relationships/hyperlink" Target="../../Vasilis/AppData/Roaming/Microsoft/Excel/&#917;&#928;&#921;&#932;&#929;&#927;&#928;&#917;&#931;%20&#928;&#913;&#929;&#913;&#922;&#927;&#923;&#927;&#933;&#920;&#919;&#931;&#919;&#931;/5&#951;%20&#917;&#928;&#921;&#932;&#929;&#927;&#928;&#919;%2028_3_2016.pdf" TargetMode="External"/><Relationship Id="rId527" Type="http://schemas.openxmlformats.org/officeDocument/2006/relationships/hyperlink" Target="../../Vasilis/AppData/Roaming/Microsoft/Excel/&#917;&#925;&#932;&#913;&#915;&#924;&#917;&#925;&#913;%20&#917;&#929;&#915;&#913;/&#927;&#923;&#927;&#922;&#923;&#919;&#929;&#937;&#924;&#917;&#925;&#913;/&#917;&#922;&#931;&#933;&#915;&#935;&#929;&#927;&#925;&#921;&#931;&#924;&#927;&#931;-&#914;&#917;&#923;&#932;%20&#935;&#937;&#929;&#937;&#925;%20&#928;&#929;&#913;&#931;&#921;&#925;&#927;&#933;-&#913;&#925;&#913;&#936;" TargetMode="External"/><Relationship Id="rId569" Type="http://schemas.openxmlformats.org/officeDocument/2006/relationships/hyperlink" Target="../../Vasilis/AppData/Roaming/Microsoft/Excel/&#932;&#929;&#927;&#928;&#927;&#928;&#927;&#921;&#919;&#931;&#919;%20&#917;&#929;&#915;&#937;&#925;/&#921;&#913;&#925;&#927;&#933;&#913;&#929;&#921;&#927;&#931;%202018/&#913;&#916;&#931;%2096_2018%20&#933;&#928;&#927;&#914;&#927;&#923;&#919;%20&#928;&#929;&#927;&#932;&#913;&#931;&#919;&#931;.pdf" TargetMode="External"/><Relationship Id="rId734"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776" Type="http://schemas.openxmlformats.org/officeDocument/2006/relationships/hyperlink" Target="&#932;&#929;&#927;&#928;&#927;&#928;&#927;&#921;&#919;&#931;&#919;%20&#917;&#929;&#915;&#937;&#925;\2021\&#925;&#927;&#917;&#924;&#914;&#929;&#921;&#927;&#931;%202021\&#913;&#928;&#927;&#934;&#913;&#931;&#919;%20&#917;&#925;&#932;&#913;&#926;&#919;&#931;%201792_21.pdf" TargetMode="External"/><Relationship Id="rId70" Type="http://schemas.openxmlformats.org/officeDocument/2006/relationships/hyperlink" Target="../../Vasilis/AppData/Roaming/Microsoft/Excel/&#917;&#925;&#932;&#913;&#915;&#924;&#917;&#925;&#913;%20&#917;&#929;&#915;&#913;/&#928;&#929;&#927;&#931;&#920;&#919;&#922;&#919;%204%20&#913;&#921;&#920;%20&#931;&#932;&#927;%2018&#959;/&#932;.&#916;/&#932;&#916;_&#928;&#929;&#927;&#931;&#920;&#919;&#922;&#919;%204%20&#913;&#921;&#920;_27_04_2016.docx" TargetMode="External"/><Relationship Id="rId166" Type="http://schemas.openxmlformats.org/officeDocument/2006/relationships/hyperlink" Target="../../Vasilis/AppData/Roaming/Microsoft/Excel/&#932;&#929;&#927;&#928;&#927;&#928;&#927;&#921;&#919;&#931;&#919;%20&#917;&#929;&#915;&#937;&#925;/&#916;&#917;&#922;&#917;&#924;&#914;&#929;&#921;&#927;&#931;%202016/&#913;&#928;&#927;&#934;%20&#916;&#931;%20699_16.pdf" TargetMode="External"/><Relationship Id="rId331" Type="http://schemas.openxmlformats.org/officeDocument/2006/relationships/hyperlink" Target="../../Vasilis/AppData/Roaming/Microsoft/Excel/&#917;&#928;&#921;&#932;&#929;&#927;&#928;&#917;&#931;%20&#928;&#913;&#929;&#913;&#922;&#927;&#923;&#927;&#933;&#920;&#919;&#931;&#919;&#931;/18%20&#951;%20&#931;&#933;&#925;&#917;&#916;&#929;&#921;&#913;&#931;&#919;%2019-10-2015.pdf" TargetMode="External"/><Relationship Id="rId373" Type="http://schemas.openxmlformats.org/officeDocument/2006/relationships/hyperlink" Target="../../Vasilis/AppData/Roaming/Microsoft/Excel/&#932;&#929;&#927;&#928;&#927;&#928;&#927;&#921;&#919;&#931;&#919;%20&#917;&#929;&#915;&#937;&#925;/ADS_37_2015_FINAL.pdf" TargetMode="External"/><Relationship Id="rId429" Type="http://schemas.openxmlformats.org/officeDocument/2006/relationships/hyperlink" Target="../../Vasilis/AppData/Roaming/Microsoft/Excel/&#917;&#925;&#932;&#913;&#915;&#924;&#917;&#925;&#913;%20&#917;&#929;&#915;&#913;/&#927;&#923;&#927;&#922;&#923;&#919;&#929;&#937;&#924;&#917;&#925;&#913;/&#924;&#927;&#933;&#931;&#917;&#921;&#927;&#923;&#927;&#915;&#921;&#922;&#919;" TargetMode="External"/><Relationship Id="rId580"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636" Type="http://schemas.openxmlformats.org/officeDocument/2006/relationships/hyperlink" Target="https://oapnkozanis.gr/" TargetMode="External"/><Relationship Id="rId801" Type="http://schemas.openxmlformats.org/officeDocument/2006/relationships/hyperlink" Target="../../Vasilis/AppData/Roaming/Microsoft/Excel/&#917;&#925;&#932;&#913;&#915;&#924;&#917;&#925;&#913;%20&#917;&#929;&#915;&#913;/&#922;&#927;&#921;&#924;&#919;&#932;&#919;&#929;&#921;&#913;/&#928;&#929;&#927;&#915;&#929;&#913;&#924;&#924;&#913;&#932;&#921;&#922;&#919;/34014-25.07.2016%20&#928;&#929;.&#931;&#933;&#924;&#914;&#913;&#931;&#919;%20&#922;&#927;&#921;&#924;&#919;&#932;&#919;&#929;&#921;&#913;.pdf" TargetMode="External"/><Relationship Id="rId1" Type="http://schemas.openxmlformats.org/officeDocument/2006/relationships/hyperlink" Target="../../Vasilis/AppData/Roaming/Microsoft/Excel/&#917;&#925;&#932;&#913;&#915;&#924;&#917;&#925;&#913;%20&#917;&#929;&#915;&#913;/&#927;&#923;&#927;&#922;&#923;&#919;&#929;&#937;&#924;&#917;&#925;&#913;/&#924;&#917;&#932;&#913;&#932;&#927;&#928;&#921;&#931;&#919;%20&#928;&#933;&#923;&#937;&#925;&#937;&#925;%20&#916;&#917;&#919;/&#932;.&#916;/&#932;&#916;_&#924;&#917;&#932;&#913;&#932;&#927;&#928;&#921;&#931;&#919;_&#928;&#933;&#923;&#937;&#925;&#937;&#925;_&#935;&#913;&#929;&#913;&#933;&#915;&#919;.pdf" TargetMode="External"/><Relationship Id="rId23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40" Type="http://schemas.openxmlformats.org/officeDocument/2006/relationships/hyperlink" Target="../../Vasilis/AppData/Roaming/Microsoft/Excel/&#917;&#925;&#932;&#913;&#915;&#924;&#917;&#925;&#913;%20&#917;&#929;&#915;&#913;/&#913;&#925;&#913;&#920;&#917;&#937;&#929;&#919;&#931;&#919;%20&#932;&#927;&#933;%20&#914;1%20&#931;&#932;&#913;&#916;&#921;&#927;&#933;%20&#915;&#928;&#931;" TargetMode="External"/><Relationship Id="rId678" Type="http://schemas.openxmlformats.org/officeDocument/2006/relationships/hyperlink" Target="../../Vasilis/AppData/Roaming/Microsoft/Excel/&#932;&#929;&#927;&#928;&#927;&#928;&#927;&#921;&#919;&#931;&#919;%20&#917;&#929;&#915;&#937;&#925;/&#916;&#917;&#922;&#917;&#924;&#914;&#929;&#921;&#927;&#931;%202018/1-0852-2018%20&#917;&#913;&#928;%202012-2016-%20&#925;&#941;&#949;&#962;%20&#949;&#957;&#964;&#940;&#958;&#949;&#953;&#962;%20&#941;&#961;&#947;&#969;&#957;.pdf" TargetMode="External"/><Relationship Id="rId843" Type="http://schemas.openxmlformats.org/officeDocument/2006/relationships/hyperlink" Target="&#932;&#929;&#927;&#928;&#927;&#928;&#927;&#921;&#919;&#931;&#919;%20&#917;&#929;&#915;&#937;&#925;\2022\&#931;&#917;&#928;&#932;&#917;&#924;&#914;&#929;&#921;&#927;&#931;%2022\2022%2033&#951;%20&#917;&#928;&#921;&#932;&#929;&#927;&#928;&#919;%20&#917;&#913;&#928;%202012_2016.pdf" TargetMode="External"/><Relationship Id="rId28" Type="http://schemas.openxmlformats.org/officeDocument/2006/relationships/hyperlink" Target="../../Vasilis/AppData/Roaming/Microsoft/Excel/&#932;&#929;&#927;&#928;&#927;&#928;&#927;&#921;&#919;&#931;&#919;%20&#917;&#929;&#915;&#937;&#925;/ADS_275_2015_periv%208_7_15%20(1).pdf" TargetMode="External"/><Relationship Id="rId275" Type="http://schemas.openxmlformats.org/officeDocument/2006/relationships/hyperlink" Target="../../Vasilis/AppData/Roaming/Microsoft/Excel/&#917;&#925;&#932;&#913;&#915;&#924;&#917;&#925;&#913;%20&#917;&#929;&#915;&#913;/&#925;&#927;&#917;&#924;&#914;&#929;&#921;&#927;&#931;%202016/&#931;&#932;&#917;&#915;&#913;&#925;&#927;&#928;&#927;&#921;&#919;&#931;&#919;%20&#933;&#916;&#913;&#932;&#927;&#916;&#917;&#926;&#913;&#924;&#917;&#925;&#937;&#925;/&#932;&#916;/&#932;&#916;&#917;_&#931;&#932;&#913;&#915;&#913;&#925;&#927;&#928;&#927;&#921;&#919;&#931;&#919;%20&#933;&#916;&#913;&#932;&#927;&#916;&#917;&#926;&#913;&#924;&#917;&#925;&#937;&#925;_11_16.pdf" TargetMode="External"/><Relationship Id="rId300" Type="http://schemas.openxmlformats.org/officeDocument/2006/relationships/hyperlink" Target="../../Vasilis/AppData/Roaming/Microsoft/Excel/&#917;&#928;&#921;&#932;&#929;&#927;&#928;&#917;&#931;%20&#928;&#913;&#929;&#913;&#922;&#927;&#923;&#927;&#933;&#920;&#919;&#931;&#919;&#931;/18%20&#951;%20&#931;&#933;&#925;&#917;&#916;&#929;&#921;&#913;&#931;&#919;%2019-10-2015.pdf" TargetMode="External"/><Relationship Id="rId482"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38" Type="http://schemas.openxmlformats.org/officeDocument/2006/relationships/hyperlink" Target="../../Vasilis/AppData/Roaming/Microsoft/Excel/&#932;&#929;&#927;&#928;&#927;&#928;&#927;&#921;&#919;&#931;&#919;%20&#917;&#929;&#915;&#937;&#925;/&#924;&#913;&#921;&#927;&#931;%202017/&#913;&#928;&#927;&#934;&#913;&#931;&#919;%20&#917;&#925;&#932;&#913;&#926;&#919;&#931;%20264-17.pdf" TargetMode="External"/><Relationship Id="rId703" Type="http://schemas.openxmlformats.org/officeDocument/2006/relationships/hyperlink" Target="../../Vasilis/AppData/Roaming/Microsoft/Excel/&#932;&#929;&#927;&#928;&#927;&#928;&#927;&#921;&#919;&#931;&#919;%20&#917;&#929;&#915;&#937;&#925;/&#924;&#913;&#921;&#927;&#931;%202017/&#913;&#928;&#927;&#934;&#913;&#931;&#919;%20&#916;.&#931;%20260_2017.pdf" TargetMode="External"/><Relationship Id="rId745" Type="http://schemas.openxmlformats.org/officeDocument/2006/relationships/hyperlink" Target="&#932;&#929;&#927;&#928;&#927;&#928;&#927;&#921;&#919;&#931;&#919;%20&#917;&#929;&#915;&#937;&#925;\&#924;&#913;&#921;&#927;&#931;%20%202020\&#913;&#928;&#927;&#934;&#913;&#931;&#919;%20&#917;&#925;&#932;&#913;&#926;&#919;&#931;%20309_20.pdf" TargetMode="External"/><Relationship Id="rId81" Type="http://schemas.openxmlformats.org/officeDocument/2006/relationships/hyperlink" Target="../../Vasilis/AppData/Roaming/Microsoft/Excel/&#932;&#929;&#927;&#928;&#927;&#928;&#927;&#921;&#919;&#931;&#919;%20&#917;&#929;&#915;&#937;&#925;/&#913;&#916;&#931;%20335_2016%20&#931;&#935;&#917;&#916;&#921;&#927;%20&#924;&#913;&#929;&#922;&#917;&#932;&#921;&#925;&#915;&#922;.pdf" TargetMode="External"/><Relationship Id="rId135" Type="http://schemas.openxmlformats.org/officeDocument/2006/relationships/hyperlink" Target="../../Vasilis/AppData/Roaming/Microsoft/Excel/&#932;&#929;&#927;&#928;&#927;&#928;&#927;&#921;&#919;&#931;&#919;%20&#917;&#929;&#915;&#937;&#925;/&#916;&#917;&#922;&#917;&#924;&#914;&#929;&#921;&#927;&#931;%202016/&#913;&#928;&#927;&#934;%20&#916;&#931;%20642_16.pdf" TargetMode="External"/><Relationship Id="rId177" Type="http://schemas.openxmlformats.org/officeDocument/2006/relationships/hyperlink" Target="../../Vasilis/AppData/Roaming/Microsoft/Excel/&#917;&#925;&#932;&#913;&#915;&#924;&#917;&#925;&#913;%20&#917;&#929;&#915;&#913;/&#925;&#927;&#917;&#924;&#914;&#929;&#921;&#927;&#931;%202016/&#917;&#925;&#917;&#929;&#915;&#917;&#921;&#913;&#922;&#919;%20&#913;&#925;&#913;&#914;&#913;&#920;&#924;&#921;&#931;&#919;%20&#915;&#933;&#924;&#925;&#913;&#931;&#921;&#927;&#933;%20&#922;&#913;&#928;&#925;&#927;&#935;&#937;&#929;&#921;&#927;&#933;/&#932;&#916;&#917;/&#932;&#916;&#917;%20&#928;&#927;&#929;&#927;&#931;_&#954;&#945;&#960;&#957;&#959;&#967;&#969;&#961;&#953;%202012_2016%2007112016.pdf" TargetMode="External"/><Relationship Id="rId342" Type="http://schemas.openxmlformats.org/officeDocument/2006/relationships/hyperlink" Target="../../Vasilis/AppData/Roaming/Microsoft/Excel/&#917;&#928;&#921;&#932;&#929;&#927;&#928;&#917;&#931;%20&#928;&#913;&#929;&#913;&#922;&#927;&#923;&#927;&#933;&#920;&#919;&#931;&#919;&#931;/18%20&#951;%20&#931;&#933;&#925;&#917;&#916;&#929;&#921;&#913;&#931;&#919;%2019-10-2015.pdf" TargetMode="External"/><Relationship Id="rId384" Type="http://schemas.openxmlformats.org/officeDocument/2006/relationships/hyperlink" Target="..\..\Vasilis\AppData\Roaming\Microsoft\Excel\&#932;&#929;&#927;&#928;&#927;&#928;&#927;&#921;&#919;&#931;&#919;%20&#917;&#929;&#915;&#937;&#925;\ADS_37_2015_FINAL.pdf" TargetMode="External"/><Relationship Id="rId591"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05"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787" Type="http://schemas.openxmlformats.org/officeDocument/2006/relationships/hyperlink" Target="..\..\Vasilis\AppData\Roaming\Microsoft\Excel\&#917;&#925;&#932;&#913;&#915;&#924;&#917;&#925;&#913;%20&#917;&#929;&#915;&#913;\&#924;&#917;&#923;&#917;&#932;&#919;-&#927;&#923;&#927;&#922;&#923;&#919;&#929;&#937;&#924;&#917;&#925;&#927;&#931;%20&#931;&#935;&#917;&#916;&#921;&#913;&#931;&#924;&#927;&#931;%20&#916;&#921;&#913;&#935;%20&#913;&#928;&#927;&#929;\&#931;&#933;&#924;&#914;&#913;&#931;&#919;\&#931;&#933;&#924;&#914;&#913;&#931;&#919;%20&#927;&#923;&#927;&#922;&#923;%20&#931;&#935;&#917;&#916;.pdf" TargetMode="External"/><Relationship Id="rId812" Type="http://schemas.openxmlformats.org/officeDocument/2006/relationships/hyperlink" Target="../../Vasilis/AppData/Roaming/Microsoft/Excel/&#917;&#925;&#932;&#913;&#915;&#924;&#917;&#925;&#913;%20&#917;&#929;&#915;&#913;/&#924;&#927;&#933;&#931;&#917;&#921;&#927;&#923;&#927;&#915;&#921;&#922;&#919;/&#925;&#917;&#913;%20&#928;&#929;&#927;&#915;&#929;&#913;&#924;&#924;&#913;&#932;&#921;&#922;&#919;/&#928;&#929;&#927;&#915;&#929;%20&#924;&#917;%20&#933;&#928;&#927;&#915;&#929;.pdf" TargetMode="External"/><Relationship Id="rId20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4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647" Type="http://schemas.openxmlformats.org/officeDocument/2006/relationships/hyperlink" Target="../../Vasilis/AppData/Roaming/Microsoft/Excel/&#934;&#913;&#922;&#917;&#923;&#927;&#931;%20&#928;&#927;&#929;&#927;&#933;%20&#915;&#921;&#913;%20&#916;&#921;&#922;/&#913;&#928;&#927;&#934;&#913;&#931;&#917;&#921;&#931;%20&#916;.&#931;/&#913;&#916;&#931;%2096_2018.pdf" TargetMode="External"/><Relationship Id="rId689" Type="http://schemas.openxmlformats.org/officeDocument/2006/relationships/hyperlink" Target="../AppData/Local/Temp/&#932;&#929;&#927;&#928;&#927;&#928;&#927;&#921;&#919;&#931;&#919;%20&#917;&#929;&#915;&#937;&#925;/&#924;&#913;&#921;&#927;&#931;%202017/&#913;&#928;&#927;&#934;&#913;&#931;&#919;%20&#917;&#925;&#932;&#913;&#926;&#919;&#931;%20264-17.pdf" TargetMode="External"/><Relationship Id="rId854" Type="http://schemas.openxmlformats.org/officeDocument/2006/relationships/hyperlink" Target="&#932;&#929;&#927;&#928;&#927;&#928;&#927;&#921;&#919;&#931;&#919;%20&#917;&#929;&#915;&#937;&#925;\2023\&#934;&#917;&#914;&#929;&#927;&#933;&#913;&#929;&#921;&#927;&#931;\2023%2035&#951;%20&#917;&#928;&#921;&#932;&#929;&#927;&#928;&#919;%20&#917;&#913;&#928;%202012_2016.pdf" TargetMode="External"/><Relationship Id="rId39" Type="http://schemas.openxmlformats.org/officeDocument/2006/relationships/hyperlink" Target="../../Vasilis/AppData/Roaming/Microsoft/Excel/&#932;&#929;&#927;&#928;&#927;&#928;&#927;&#921;&#919;&#931;&#919;%20&#917;&#929;&#915;&#937;&#925;/&#924;&#913;&#921;&#927;&#931;%202016/&#913;&#916;&#931;%20222_2016.pdf" TargetMode="External"/><Relationship Id="rId286" Type="http://schemas.openxmlformats.org/officeDocument/2006/relationships/hyperlink" Target="../../Vasilis/AppData/Roaming/Microsoft/Excel/&#917;&#925;&#932;&#913;&#915;&#924;&#917;&#925;&#913;%20&#917;&#929;&#915;&#913;/&#925;&#927;&#917;&#924;&#914;&#929;&#921;&#927;&#931;%202016/&#931;&#935;&#917;&#916;&#921;&#913;&#931;&#924;&#927;&#931;%20&#916;&#921;&#922;&#932;&#933;&#937;&#925;%20&#913;&#928;&#927;&#922;&#927;&#924;&#921;&#916;&#919;&#931;%20&#915;&#921;&#913;%20&#932;&#919;%20&#916;&#921;&#913;&#935;&#917;&#921;&#929;&#921;&#931;&#919;%20&#932;&#937;&#925;%20&#913;&#931;&#932;&#921;&#922;&#937;&#925;%20&#931;&#932;&#917;&#929;&#917;&#937;&#925;%20&#913;&#928;&#927;&#914;&#923;&#919;&#932;&#937;&#925;/&#932;&#916;/&#932;&#916;&#917;_&#963;&#967;&#949;_&#948;&#953;&#954;_&#945;&#960;&#959;_&#948;&#953;&#945;&#967;_&#945;&#963;&#964;_&#945;&#960;&#959;&#946;&#955;_23112016.pdf" TargetMode="External"/><Relationship Id="rId451" Type="http://schemas.openxmlformats.org/officeDocument/2006/relationships/hyperlink" Target="../../Vasilis/AppData/Roaming/Microsoft/Excel/&#932;&#929;&#927;&#928;&#927;&#928;&#927;&#921;&#919;&#931;&#919;%20&#917;&#929;&#915;&#937;&#925;/&#924;&#913;&#929;&#932;&#921;&#927;&#931;%202017/&#913;&#916;&#931;%20134_2017.pdf" TargetMode="External"/><Relationship Id="rId493"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07" Type="http://schemas.openxmlformats.org/officeDocument/2006/relationships/hyperlink" Target="../../Vasilis/AppData/Roaming/Microsoft/Excel/&#917;&#925;&#932;&#913;&#915;&#924;&#917;&#925;&#913;%20&#917;&#929;&#915;&#913;/GIS/&#932;&#916;&#917;/&#932;&#916;&#917;%20GIS%2022_08_2017.pdf" TargetMode="External"/><Relationship Id="rId549"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14" Type="http://schemas.openxmlformats.org/officeDocument/2006/relationships/hyperlink" Target="&#932;&#929;&#927;&#928;&#927;&#928;&#927;&#921;&#919;&#931;&#919;%20&#917;&#929;&#915;&#937;&#925;\&#924;&#913;&#921;&#927;&#931;%20%202020\&#913;&#928;&#927;&#934;&#913;&#931;&#919;%20&#917;&#925;&#932;&#913;&#926;&#919;&#931;%20309_20.pdf" TargetMode="External"/><Relationship Id="rId756" Type="http://schemas.openxmlformats.org/officeDocument/2006/relationships/hyperlink" Target="..\..\Vasilis\AppData\Roaming\Microsoft\Excel\&#932;&#929;&#927;&#928;&#927;&#928;&#927;&#921;&#919;&#931;&#919;%20&#917;&#929;&#915;&#937;&#925;\&#924;&#913;&#929;&#932;&#921;&#927;&#931;%202017\&#913;&#916;&#931;%20134_2017.pdf" TargetMode="External"/><Relationship Id="rId50" Type="http://schemas.openxmlformats.org/officeDocument/2006/relationships/hyperlink" Target="../../Vasilis/AppData/Roaming/Microsoft/Excel/&#932;&#929;&#927;&#928;&#927;&#928;&#927;&#921;&#919;&#931;&#919;%20&#917;&#929;&#915;&#937;&#925;/&#924;&#913;&#921;&#927;&#931;%202016/&#913;&#916;&#931;%20222_2016.pdf" TargetMode="External"/><Relationship Id="rId104" Type="http://schemas.openxmlformats.org/officeDocument/2006/relationships/hyperlink" Target="../../Vasilis/AppData/Roaming/Microsoft/Excel/&#917;&#928;&#921;&#932;&#929;&#927;&#928;&#917;&#931;%20&#928;&#913;&#929;&#913;&#922;&#927;&#923;&#927;&#933;&#920;&#919;&#931;&#919;&#931;/18%20&#951;%20&#931;&#933;&#925;&#917;&#916;&#929;&#921;&#913;&#931;&#919;%2019-10-2015.pdf" TargetMode="External"/><Relationship Id="rId146" Type="http://schemas.openxmlformats.org/officeDocument/2006/relationships/hyperlink" Target="../../Vasilis/AppData/Roaming/Microsoft/Excel/&#932;&#929;&#927;&#928;&#927;&#928;&#927;&#921;&#919;&#931;&#919;%20&#917;&#929;&#915;&#937;&#925;/&#916;&#917;&#922;&#917;&#924;&#914;&#929;&#921;&#927;&#931;%202016/&#913;&#928;&#927;&#934;%20&#916;&#931;%20699_16.pdf" TargetMode="External"/><Relationship Id="rId18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11" Type="http://schemas.openxmlformats.org/officeDocument/2006/relationships/hyperlink" Target="../../Vasilis/AppData/Roaming/Microsoft/Excel/&#917;&#928;&#921;&#932;&#929;&#927;&#928;&#917;&#931;%20&#928;&#913;&#929;&#913;&#922;&#927;&#923;&#927;&#933;&#920;&#919;&#931;&#919;&#931;/18%20&#951;%20&#931;&#933;&#925;&#917;&#916;&#929;&#921;&#913;&#931;&#919;%2019-10-2015.pdf" TargetMode="External"/><Relationship Id="rId35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95" Type="http://schemas.openxmlformats.org/officeDocument/2006/relationships/hyperlink" Target="../../Vasilis/AppData/Roaming/Microsoft/Excel/&#932;&#929;&#927;&#928;&#927;&#928;&#927;&#921;&#919;&#931;&#919;%20&#917;&#929;&#915;&#937;&#925;/ADS_37_2015_FINAL.pdf" TargetMode="External"/><Relationship Id="rId409" Type="http://schemas.openxmlformats.org/officeDocument/2006/relationships/hyperlink" Target="../../Vasilis/AppData/Roaming/Microsoft/Excel/&#932;&#929;&#927;&#928;&#927;&#928;&#927;&#921;&#919;&#931;&#919;%20&#917;&#929;&#915;&#937;&#925;/ADS_37_2015_FINAL.pdf" TargetMode="External"/><Relationship Id="rId560"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98" Type="http://schemas.openxmlformats.org/officeDocument/2006/relationships/hyperlink" Target="..\..\Vasilis\AppData\Roaming\Microsoft\Excel\&#917;&#925;&#932;&#913;&#915;&#924;&#917;&#925;&#913;%20&#917;&#929;&#915;&#913;\&#916;&#921;&#922;&#932;&#933;&#927;%20&#927;&#924;&#914;&#921;&#937;&#925;%20&#916;&#929;&#917;&#928;&#913;&#925;&#927;&#933;\&#963;&#965;&#956;&#946;&#945;&#963;&#951;%20&#959;&#956;&#946;&#961;&#953;&#945;%20&#965;&#948;&#945;&#964;&#945;%20&#948;&#961;&#949;&#960;&#945;&#957;&#959;&#965;.pdf" TargetMode="External"/><Relationship Id="rId92" Type="http://schemas.openxmlformats.org/officeDocument/2006/relationships/hyperlink" Target="../../Vasilis/AppData/Roaming/Microsoft/Excel/&#917;&#928;&#921;&#932;&#929;&#927;&#928;&#917;&#931;%20&#928;&#913;&#929;&#913;&#922;&#927;&#923;&#927;&#933;&#920;&#919;&#931;&#919;&#931;/18%20&#951;%20&#931;&#933;&#925;&#917;&#916;&#929;&#921;&#913;&#931;&#919;%2019-10-2015.pdf" TargetMode="External"/><Relationship Id="rId21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20" Type="http://schemas.openxmlformats.org/officeDocument/2006/relationships/hyperlink" Target="../../Vasilis/AppData/Roaming/Microsoft/Excel/&#932;&#929;&#927;&#928;&#927;&#928;&#927;&#921;&#919;&#931;&#919;%20&#917;&#929;&#915;&#937;&#925;/ADS_37_2015_FINAL.pdf" TargetMode="External"/><Relationship Id="rId616"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58"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823"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55" Type="http://schemas.openxmlformats.org/officeDocument/2006/relationships/hyperlink" Target="../../Vasilis/AppData/Roaming/Microsoft/Excel/&#917;&#925;&#932;&#913;&#915;&#924;&#917;&#925;&#913;%20&#917;&#929;&#915;&#913;/&#925;&#927;&#917;&#924;&#914;&#929;&#921;&#927;&#931;%202016/&#927;&#921;&#922;&#921;&#931;&#932;&#921;&#922;&#919;%20&amp;%20&#928;&#917;&#929;&#921;&#914;&#913;&#923;&#923;&#927;&#925;&#932;&#921;&#922;&#919;%20&#913;&#925;&#913;&#914;&#913;&#920;&#924;&#921;&#931;&#919;%20&#932;&#922;%20&#916;&#917;%20&#917;&#923;&#923;&#919;&#931;&#928;&#927;&#925;&#932;&#927;&#933;,%20&#916;.&#917;.%20&#916;&#919;&#924;.%20&#933;&#936;&#919;&#923;&#913;&#925;&#932;&#919;,%20&#928;&#932;&#917;&#923;&#917;&#913;&#931;%20&amp;%20&#927;&#921;&#925;&#927;&#919;&#931;/&#932;&#916;&#917;/&#932;&#916;_&#927;&#921;&#922;%20&amp;%20&#928;&#917;&#929;&#932;&#922;%20&#916;&#917;%20&#917;,%20&#916;.&#917;.%20&#916;,%20&#922;&#927;,%20&#928;&#932;&amp;%20&#927;&#921;&#925;_%2017_11_2016.pdf" TargetMode="External"/><Relationship Id="rId297" Type="http://schemas.openxmlformats.org/officeDocument/2006/relationships/hyperlink" Target="../../Vasilis/AppData/Roaming/Microsoft/Excel/&#917;&#928;&#921;&#932;&#929;&#927;&#928;&#917;&#931;%20&#928;&#913;&#929;&#913;&#922;&#927;&#923;&#927;&#933;&#920;&#919;&#931;&#919;&#931;/18%20&#951;%20&#931;&#933;&#925;&#917;&#916;&#929;&#921;&#913;&#931;&#919;%2019-10-2015.pdf" TargetMode="External"/><Relationship Id="rId462"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18" Type="http://schemas.openxmlformats.org/officeDocument/2006/relationships/hyperlink" Target="../../Vasilis/AppData/Roaming/Microsoft/Excel/&#917;&#925;&#932;&#913;&#915;&#924;&#917;&#925;&#913;%20&#917;&#929;&#915;&#913;/&#927;&#923;&#927;&#922;&#923;&#919;&#929;&#937;&#924;&#917;&#925;&#913;/&#931;&#933;&#925;&#932;&#919;&#929;&#919;&#931;&#919;%20&#922;&#932;&#921;&#929;&#921;&#937;&#925;%20%20&#913;&#915;&#921;&#927;&#933;%20&#916;&#919;&#924;&#919;&#932;&#929;&#921;&#927;&#933;" TargetMode="External"/><Relationship Id="rId725"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115" Type="http://schemas.openxmlformats.org/officeDocument/2006/relationships/hyperlink" Target="../../Vasilis/AppData/Roaming/Microsoft/Excel/&#917;&#928;&#921;&#932;&#929;&#927;&#928;&#917;&#931;%20&#928;&#913;&#929;&#913;&#922;&#927;&#923;&#927;&#933;&#920;&#919;&#931;&#919;&#931;/2016/14&#951;%20&#963;&#965;&#957;&#949;&#948;&#961;&#953;&#945;&#963;&#951;%2013072016.pdf" TargetMode="External"/><Relationship Id="rId157" Type="http://schemas.openxmlformats.org/officeDocument/2006/relationships/hyperlink" Target="..\..\Vasilis\AppData\Roaming\Microsoft\Excel\&#932;&#929;&#927;&#928;&#927;&#928;&#927;&#921;&#919;&#931;&#919;%20&#917;&#929;&#915;&#937;&#925;\&#916;&#917;&#922;&#917;&#924;&#914;&#929;&#921;&#927;&#931;%202016\&#913;&#928;&#927;&#934;%20&#916;&#931;%20699_16.pdf" TargetMode="External"/><Relationship Id="rId322" Type="http://schemas.openxmlformats.org/officeDocument/2006/relationships/hyperlink" Target="../../Vasilis/AppData/Roaming/Microsoft/Excel/&#917;&#928;&#921;&#932;&#929;&#927;&#928;&#917;&#931;%20&#928;&#913;&#929;&#913;&#922;&#927;&#923;&#927;&#933;&#920;&#919;&#931;&#919;&#931;/18%20&#951;%20&#931;&#933;&#925;&#917;&#916;&#929;&#921;&#913;&#931;&#919;%2019-10-2015.pdf" TargetMode="External"/><Relationship Id="rId36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767"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61" Type="http://schemas.openxmlformats.org/officeDocument/2006/relationships/hyperlink" Target="../../Vasilis/AppData/Roaming/Microsoft/Excel/&#917;&#925;&#932;&#913;&#915;&#924;&#917;&#925;&#913;%20&#917;&#929;&#915;&#913;/&#927;&#923;&#927;&#922;&#923;&#919;&#929;&#937;&#924;&#917;&#925;&#913;/&#917;&#928;&#921;&#922;&#913;&#921;&#929;&#927;&#928;&#927;&#921;&#919;&#931;&#919;%20&#915;&#928;&#931;/&#932;.&#916;/&#932;&#916;&#917;_&#915;&#928;&#931;_21042015.doc" TargetMode="External"/><Relationship Id="rId19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71" Type="http://schemas.openxmlformats.org/officeDocument/2006/relationships/hyperlink" Target="../../Vasilis/AppData/Roaming/Microsoft/Excel/&#917;&#925;&#932;&#913;&#915;&#924;&#917;&#925;&#913;%20&#917;&#929;&#915;&#913;/&#927;&#923;&#927;&#922;&#923;&#919;&#929;&#937;&#924;&#917;&#925;&#913;/&#928;&#929;&#927;&#914;&#927;&#923;&#919;%20&#928;&#917;&#918;&#927;&#928;&#927;&#929;&#921;&#922;&#927;&#933;%20&#932;&#927;&#933;&#929;&#921;&#931;&#924;&#927;&#933;" TargetMode="External"/><Relationship Id="rId627"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69"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834" Type="http://schemas.openxmlformats.org/officeDocument/2006/relationships/hyperlink" Target="&#932;&#929;&#927;&#928;&#927;&#928;&#927;&#921;&#919;&#931;&#919;%20&#917;&#929;&#915;&#937;&#925;\2022\&#931;&#917;&#928;&#932;&#917;&#924;&#914;&#929;&#921;&#927;&#931;%2022\2022%2033&#951;%20&#917;&#928;&#921;&#932;&#929;&#927;&#928;&#919;%20&#917;&#913;&#928;%202012_2016.pdf" TargetMode="External"/><Relationship Id="rId19" Type="http://schemas.openxmlformats.org/officeDocument/2006/relationships/hyperlink" Target="../../Vasilis/AppData/Roaming/Microsoft/Excel/&#932;&#929;&#927;&#928;&#927;&#928;&#927;&#921;&#919;&#931;&#919;%20&#917;&#929;&#915;&#937;&#925;/ADS_37_2015_FINAL.pdf" TargetMode="External"/><Relationship Id="rId22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66" Type="http://schemas.openxmlformats.org/officeDocument/2006/relationships/hyperlink" Target="../../Vasilis/AppData/Roaming/Microsoft/Excel/&#917;&#925;&#932;&#913;&#915;&#924;&#917;&#925;&#913;%20&#917;&#929;&#915;&#913;/&#925;&#927;&#917;&#924;&#914;&#929;&#921;&#927;&#931;%202016/&#924;&#917;&#923;&#917;&#932;&#919;%20&#934;&#933;&#932;&#917;&#933;&#931;&#919;&#931;%20&#922;&#927;&#921;&#925;&#927;&#935;&#929;&#919;&#931;&#932;&#937;&#925;%20&#935;&#937;&#929;&#937;&#925;%20&#927;&#921;&#922;&#921;&#931;&#924;&#927;&#933;%20&#922;&#923;&#917;&#921;&#932;&#927;&#933;&#931;/&#932;&#916;/&#932;&#916;&#917;_&#956;&#949;&#955;_&#966;&#965;&#964;_&#954;&#959;&#953;&#957;_&#954;&#955;&#949;&#953;&#964;23112016.pdf" TargetMode="External"/><Relationship Id="rId431" Type="http://schemas.openxmlformats.org/officeDocument/2006/relationships/hyperlink" Target="../../Vasilis/AppData/Roaming/Microsoft/Excel/&#917;&#925;&#932;&#913;&#915;&#924;&#917;&#925;&#913;%20&#917;&#929;&#915;&#913;/&#913;&#928;&#913;&#923;&#923;&#927;&#932;&#929;&#921;&#937;&#931;&#917;&#921;&#931;-&#928;&#929;&#913;&#926;&#917;&#921;&#931;%20&#932;&#913;&#922;&#932;&#927;&#928;&#927;&#921;&#919;&#931;&#919;&#931;" TargetMode="External"/><Relationship Id="rId473"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29" Type="http://schemas.openxmlformats.org/officeDocument/2006/relationships/hyperlink" Target="../../Vasilis/AppData/Roaming/Microsoft/Excel/&#917;&#925;&#932;&#913;&#915;&#924;&#917;&#925;&#913;%20&#917;&#929;&#915;&#913;/&#931;&#933;&#924;&#928;&#923;&#919;&#929;&#937;&#924;&#913;&#932;&#921;&#922;&#917;&#931;%20&#917;&#929;&#915;&#913;&#931;&#921;&#917;&#931;%20&#914;&#921;&#914;&#923;&#921;&#927;&#920;&#919;&#922;&#919;/&#932;.&#916;/&#932;,&#916;%20&#931;&#933;&#924;&#928;&#923;&#919;&#929;&#937;&#924;&#913;&#932;&#921;&#922;&#919;%20&#914;&#921;&#914;&#923;.pdf" TargetMode="External"/><Relationship Id="rId680" Type="http://schemas.openxmlformats.org/officeDocument/2006/relationships/hyperlink" Target="&#917;&#925;&#932;&#913;&#915;&#924;&#917;&#925;&#913;%20&#917;&#929;&#915;&#913;\&#927;&#923;&#927;&#922;&#923;&#919;&#929;&#937;&#924;&#917;&#925;&#913;\&#928;&#929;&#927;&#924;&#919;&#920;&#917;&#921;&#913;%20&#917;&#926;&#927;&#928;&#923;&#921;&#931;&#924;&#927;&#933;%20&#916;&#919;&#924;&#927;&#932;&#921;&#922;&#927;&#933;%20&#922;&#932;&#919;&#925;&#921;&#913;&#932;&#929;&#921;&#927;&#933;" TargetMode="External"/><Relationship Id="rId736"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30" Type="http://schemas.openxmlformats.org/officeDocument/2006/relationships/hyperlink" Target="../../Vasilis/AppData/Roaming/Microsoft/Excel/&#932;&#929;&#927;&#928;&#927;&#928;&#927;&#921;&#919;&#931;&#919;%20&#917;&#929;&#915;&#937;&#925;/ADS_340_2015_PROTASEIS.pdf" TargetMode="External"/><Relationship Id="rId126" Type="http://schemas.openxmlformats.org/officeDocument/2006/relationships/hyperlink" Target="../../Vasilis/AppData/Roaming/Microsoft/Excel/&#917;&#928;&#921;&#932;&#929;&#927;&#928;&#917;&#931;%20&#928;&#913;&#929;&#913;&#922;&#927;&#923;&#927;&#933;&#920;&#919;&#931;&#919;&#931;/18%20&#951;%20&#931;&#933;&#925;&#917;&#916;&#929;&#921;&#913;&#931;&#919;%2019-10-2015.pdf" TargetMode="External"/><Relationship Id="rId168" Type="http://schemas.openxmlformats.org/officeDocument/2006/relationships/hyperlink" Target="../../Vasilis/AppData/Roaming/Microsoft/Excel/&#932;&#929;&#927;&#928;&#927;&#928;&#927;&#921;&#919;&#931;&#919;%20&#917;&#929;&#915;&#937;&#925;/&#916;&#917;&#922;&#917;&#924;&#914;&#929;&#921;&#927;&#931;%202016/&#913;&#928;&#927;&#934;%20&#916;&#931;%20699_16.pdf" TargetMode="External"/><Relationship Id="rId333" Type="http://schemas.openxmlformats.org/officeDocument/2006/relationships/hyperlink" Target="../../Vasilis/AppData/Roaming/Microsoft/Excel/&#917;&#928;&#921;&#932;&#929;&#927;&#928;&#917;&#931;%20&#928;&#913;&#929;&#913;&#922;&#927;&#923;&#927;&#933;&#920;&#919;&#931;&#919;&#931;/18%20&#951;%20&#931;&#933;&#925;&#917;&#916;&#929;&#921;&#913;&#931;&#919;%2019-10-2015.pdf" TargetMode="External"/><Relationship Id="rId540" Type="http://schemas.openxmlformats.org/officeDocument/2006/relationships/hyperlink" Target="../../Vasilis/AppData/Roaming/Microsoft/Excel/&#917;&#925;&#932;&#913;&#915;&#924;&#917;&#925;&#913;%20&#917;&#929;&#915;&#913;/&#927;&#923;&#927;&#922;&#923;&#919;&#929;&#937;&#924;&#917;&#925;&#913;/&#924;&#917;&#923;&#917;&#932;&#919;%20&#915;&#917;&#937;&#923;&#927;&#915;&#921;&#922;&#919;&#931;%20&#922;&#923;&#917;&#921;&#932;&#927;&#933;" TargetMode="External"/><Relationship Id="rId778" Type="http://schemas.openxmlformats.org/officeDocument/2006/relationships/hyperlink" Target="&#932;&#929;&#927;&#928;&#927;&#928;&#927;&#921;&#919;&#931;&#919;%20&#917;&#929;&#915;&#937;&#925;\2021\&#925;&#927;&#917;&#924;&#914;&#929;&#921;&#927;&#931;%202021\629_21%20&#927;&#929;&#920;&#919;%20&#917;&#928;&#913;&#925;&#913;&#923;&#919;&#936;&#919;.pdf" TargetMode="External"/><Relationship Id="rId72" Type="http://schemas.openxmlformats.org/officeDocument/2006/relationships/hyperlink" Target="../../Vasilis/AppData/Roaming/Microsoft/Excel/&#917;&#925;&#932;&#913;&#915;&#924;&#917;&#925;&#913;%20&#917;&#929;&#915;&#913;/&#913;&#928;&#927;&#922;&#913;&#932;&#913;&#931;&#932;&#913;&#931;&#919;%20&#916;&#919;&#924;%20&#922;&#932;&#921;&#929;&#921;&#937;&#925;/&#932;&#916;/&#932;&#916;_&#913;&#928;&#927;&#922;&#913;&#932;&#913;&#931;&#932;&#913;&#931;&#919;_27_04_2016.docx" TargetMode="External"/><Relationship Id="rId375" Type="http://schemas.openxmlformats.org/officeDocument/2006/relationships/hyperlink" Target="../../Vasilis/AppData/Roaming/Microsoft/Excel/&#932;&#929;&#927;&#928;&#927;&#928;&#927;&#921;&#919;&#931;&#919;%20&#917;&#929;&#915;&#937;&#925;/ADS_37_2015_FINAL.pdf" TargetMode="External"/><Relationship Id="rId582" Type="http://schemas.openxmlformats.org/officeDocument/2006/relationships/hyperlink" Target="..\..\Vasilis\AppData\Roaming\Microsoft\Excel\&#932;&#929;&#927;&#928;&#927;&#928;&#927;&#921;&#919;&#931;&#919;%20&#917;&#929;&#915;&#937;&#925;\&#913;&#933;&#915;&#927;&#933;&#931;&#932;&#927;&#931;%202018\&#913;&#916;&#931;%20584_2018.pdf" TargetMode="External"/><Relationship Id="rId638"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803" Type="http://schemas.openxmlformats.org/officeDocument/2006/relationships/hyperlink" Target="../../Vasilis/AppData/Roaming/Microsoft/Excel/&#917;&#925;&#932;&#913;&#915;&#924;&#917;&#925;&#913;%20&#917;&#929;&#915;&#913;/GIS/&#917;&#925;&#927;&#928;&#927;&#921;&#919;&#931;&#919;-&#923;&#917;&#921;&#932;&#927;&#933;&#929;&#915;&#921;&#922;&#919;%20&#913;&#925;&#913;/&#931;&#933;&#924;&#914;&#913;&#931;&#919;%20&#933;&#928;&#919;&#929;%20GIS.pdf" TargetMode="External"/><Relationship Id="rId845" Type="http://schemas.openxmlformats.org/officeDocument/2006/relationships/hyperlink" Target="&#932;&#929;&#927;&#928;&#927;&#928;&#927;&#921;&#919;&#931;&#919;%20&#917;&#929;&#915;&#937;&#925;\2023\&#934;&#917;&#914;&#929;&#927;&#933;&#913;&#929;&#921;&#927;&#931;\2023%2035&#951;%20&#917;&#928;&#921;&#932;&#929;&#927;&#928;&#919;%20&#917;&#913;&#928;%202012_2016.pdf" TargetMode="External"/><Relationship Id="rId3" Type="http://schemas.openxmlformats.org/officeDocument/2006/relationships/hyperlink" Target="../../Vasilis/AppData/Roaming/Microsoft/Excel/&#917;&#925;&#932;&#913;&#915;&#924;&#917;&#925;&#913;%20&#917;&#929;&#915;&#913;/&#917;&#925;&#917;&#929;&#915;&#917;&#921;&#913;&#922;&#919;%20&#913;&#925;&#913;&#914;&#913;&#920;&#924;&#921;&#931;&#919;%20&#913;&#921;&#920;&#927;&#933;&#931;&#913;&#931;%20&#932;&#917;&#935;&#925;&#919;&#931;/&#932;.&#916;/&#932;&#916;&#917;%20&#928;&#927;&#929;&#927;&#931;%202012_2016%2028-7-2015.DOC" TargetMode="External"/><Relationship Id="rId23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77" Type="http://schemas.openxmlformats.org/officeDocument/2006/relationships/hyperlink" Target="../../Vasilis/AppData/Roaming/Microsoft/Excel/&#917;&#925;&#932;&#913;&#915;&#924;&#917;&#925;&#913;%20&#917;&#929;&#915;&#913;/&#925;&#927;&#917;&#924;&#914;&#929;&#921;&#927;&#931;%202016/&#913;&#925;&#927;&#929;&#933;&#926;&#919;-&#913;&#925;&#932;&#921;&#922;&#913;&#932;&#913;&#931;&#932;&#913;&#931;&#919;%20&#915;&#917;&#937;&#932;&#929;&#919;&#931;&#917;&#937;&#925;/&#932;&#916;/&#932;&#916;&#917;_&#913;&#925;&#927;&#929;&#933;&#926;&#919;-&#913;&#925;&#932;&#921;&#922;&#913;&#932;&#913;&#931;&#932;&#913;&#931;&#919;%20&#915;&#917;&#937;&#932;%2017_11_16.pdf" TargetMode="External"/><Relationship Id="rId400" Type="http://schemas.openxmlformats.org/officeDocument/2006/relationships/hyperlink" Target="../../Vasilis/AppData/Roaming/Microsoft/Excel/&#932;&#929;&#927;&#928;&#927;&#928;&#927;&#921;&#919;&#931;&#919;%20&#917;&#929;&#915;&#937;&#925;/ADS_37_2015_FINAL.pdf" TargetMode="External"/><Relationship Id="rId442" Type="http://schemas.openxmlformats.org/officeDocument/2006/relationships/hyperlink" Target="../../Vasilis/AppData/Roaming/Microsoft/Excel/&#917;&#925;&#932;&#913;&#915;&#924;&#917;&#925;&#913;%20&#917;&#929;&#915;&#913;/&#922;&#927;&#921;&#924;&#919;&#932;&#919;&#929;&#921;&#913;" TargetMode="External"/><Relationship Id="rId484"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705"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137" Type="http://schemas.openxmlformats.org/officeDocument/2006/relationships/hyperlink" Target="../../Vasilis/AppData/Roaming/Microsoft/Excel/&#932;&#929;&#927;&#928;&#927;&#928;&#927;&#921;&#919;&#931;&#919;%20&#917;&#929;&#915;&#937;&#925;/&#916;&#917;&#922;&#917;&#924;&#914;&#929;&#921;&#927;&#931;%202016/&#913;&#928;&#927;&#934;%20&#916;&#931;%20699_16.pdf" TargetMode="External"/><Relationship Id="rId302" Type="http://schemas.openxmlformats.org/officeDocument/2006/relationships/hyperlink" Target="../../Vasilis/AppData/Roaming/Microsoft/Excel/&#917;&#928;&#921;&#932;&#929;&#927;&#928;&#917;&#931;%20&#928;&#913;&#929;&#913;&#922;&#927;&#923;&#927;&#933;&#920;&#919;&#931;&#919;&#931;/18%20&#951;%20&#931;&#933;&#925;&#917;&#916;&#929;&#921;&#913;&#931;&#919;%2019-10-2015.pdf" TargetMode="External"/><Relationship Id="rId344" Type="http://schemas.openxmlformats.org/officeDocument/2006/relationships/hyperlink" Target="../../Vasilis/AppData/Roaming/Microsoft/Excel/&#917;&#928;&#921;&#932;&#929;&#927;&#928;&#917;&#931;%20&#928;&#913;&#929;&#913;&#922;&#927;&#923;&#927;&#933;&#920;&#919;&#931;&#919;&#931;/18%20&#951;%20&#931;&#933;&#925;&#917;&#916;&#929;&#921;&#913;&#931;&#919;%2019-10-2015.pdf" TargetMode="External"/><Relationship Id="rId691" Type="http://schemas.openxmlformats.org/officeDocument/2006/relationships/hyperlink" Target="../AppData/Local/Temp/&#932;&#929;&#927;&#928;&#927;&#928;&#927;&#921;&#919;&#931;&#919;%20&#917;&#929;&#915;&#937;&#925;/&#924;&#913;&#921;&#927;&#931;%202017/&#913;&#928;&#927;&#934;&#913;&#931;&#919;%20&#917;&#925;&#932;&#913;&#926;&#919;&#931;%20264-17.pdf" TargetMode="External"/><Relationship Id="rId747" Type="http://schemas.openxmlformats.org/officeDocument/2006/relationships/hyperlink" Target="../../Vasilis/AppData/Roaming/Microsoft/Excel/&#932;&#929;&#927;&#928;&#927;&#928;&#927;&#921;&#919;&#931;&#919;%20&#917;&#929;&#915;&#937;&#925;/ADS_37_2015_FINAL.pdf" TargetMode="External"/><Relationship Id="rId789" Type="http://schemas.openxmlformats.org/officeDocument/2006/relationships/hyperlink" Target="..\..\Vasilis\AppData\Roaming\Microsoft\Excel\&#917;&#925;&#932;&#913;&#915;&#924;&#917;&#925;&#913;%20&#917;&#929;&#915;&#913;\&#922;&#913;&#932;&#913;&#931;&#922;&#917;&#933;&#919;%20&#914;&#913;&#931;&#917;&#937;&#925;%20&#928;&#917;&#929;&#921;&#934;&#929;&#913;&#926;&#917;&#937;&#925;%20&#915;&#919;&#928;&#917;&#916;&#927;&#933;%20&#913;&#921;&#913;&#925;&#919;&#931;\&#928;&#929;&#927;&#931;&#933;&#924;&#914;&#913;&#932;&#921;&#922;&#927;&#931;\&#931;&#933;&#924;&#914;&#913;&#931;&#919;%20&#922;&#913;&#932;&#913;&#931;&#922;&#917;&#933;&#919;%20&#914;&#913;&#931;&#917;&#937;&#925;%20&#913;&#921;&#913;&#925;&#919;&#931;.pdf" TargetMode="External"/><Relationship Id="rId41" Type="http://schemas.openxmlformats.org/officeDocument/2006/relationships/hyperlink" Target="../../Vasilis/AppData/Roaming/Microsoft/Excel/&#932;&#929;&#927;&#928;&#927;&#928;&#927;&#921;&#919;&#931;&#919;%20&#917;&#929;&#915;&#937;&#925;/&#924;&#913;&#921;&#927;&#931;%202016/&#913;&#916;&#931;%20222_2016.pdf" TargetMode="External"/><Relationship Id="rId83" Type="http://schemas.openxmlformats.org/officeDocument/2006/relationships/hyperlink" Target="../../Vasilis/AppData/Roaming/Microsoft/Excel/&#917;&#925;&#932;&#913;&#915;&#924;&#917;&#925;&#913;%20&#917;&#929;&#915;&#913;/&#927;&#923;&#927;&#922;&#923;&#919;&#929;&#937;&#924;&#917;&#925;&#913;/&#928;&#927;&#921;&#927;&#932;&#919;&#932;&#913;%20&#913;&#932;&#924;&#927;&#931;&#934;&#913;&#921;&#929;&#913;&#931;/&#932;.&#916;/&#932;&#916;&#917;_&#932;&#917;&#916;%2016062015.doc" TargetMode="External"/><Relationship Id="rId179" Type="http://schemas.openxmlformats.org/officeDocument/2006/relationships/hyperlink" Target="../../Vasilis/AppData/Roaming/Microsoft/Excel/&#917;&#925;&#932;&#913;&#915;&#924;&#917;&#925;&#913;%20&#917;&#929;&#915;&#913;/&#925;&#927;&#917;&#924;&#914;&#929;&#921;&#927;&#931;%202016/&#913;&#933;&#932;&#927;&#925;&#927;&#924;&#927;&#931;%20&#931;&#932;&#913;&#920;&#924;&#927;&#931;%20&#934;&#927;&#929;&#932;&#921;&#931;&#919;&#931;%20&#919;&#923;&#917;&#922;&#932;&#929;&#921;&#922;&#937;&#925;%20&#927;&#935;&#919;&#924;&#913;&#932;&#937;&#925;/&#932;&#916;&#917;/&#932;&#916;&#917;_&#932;&#917;&#916;_&#945;&#965;&#964;&#959;&#957;&#959;&#956;&#959;&#962;%20&#963;&#964;&#945;&#952;&#956;&#959;&#962;_%2004112016.pdf" TargetMode="External"/><Relationship Id="rId386" Type="http://schemas.openxmlformats.org/officeDocument/2006/relationships/hyperlink" Target="../../Vasilis/AppData/Roaming/Microsoft/Excel/&#932;&#929;&#927;&#928;&#927;&#928;&#927;&#921;&#919;&#931;&#919;%20&#917;&#929;&#915;&#937;&#925;/ADS_37_2015_FINAL.pdf" TargetMode="External"/><Relationship Id="rId551"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593"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07"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49" Type="http://schemas.openxmlformats.org/officeDocument/2006/relationships/hyperlink" Target="../../Vasilis/AppData/Roaming/Microsoft/Excel/&#934;&#913;&#922;&#917;&#923;&#927;&#931;%20&#928;&#927;&#929;&#927;&#933;%20&#915;&#921;&#913;%20&#916;&#921;&#922;/&#913;&#928;&#927;&#934;&#913;&#931;&#917;&#921;&#931;%20&#916;.&#931;/&#913;&#916;&#931;%20755_2017.pdf" TargetMode="External"/><Relationship Id="rId814" Type="http://schemas.openxmlformats.org/officeDocument/2006/relationships/hyperlink" Target="&#932;&#929;&#927;&#928;&#927;&#928;&#927;&#921;&#919;&#931;&#919;%20&#917;&#929;&#915;&#937;&#925;\2022\&#924;&#913;&#921;&#927;&#931;%2022\2022%2032&#951;%20&#917;&#928;&#921;&#932;&#929;&#927;&#928;&#919;%20&#917;&#913;&#928;%202012_2016.pdf" TargetMode="External"/><Relationship Id="rId856" Type="http://schemas.openxmlformats.org/officeDocument/2006/relationships/hyperlink" Target="&#932;&#929;&#927;&#928;&#927;&#928;&#927;&#921;&#919;&#931;&#919;%20&#917;&#929;&#915;&#937;&#925;\2023\&#934;&#917;&#914;&#929;&#927;&#933;&#913;&#929;&#921;&#927;&#931;\2023%2035&#951;%20&#917;&#928;&#921;&#932;&#929;&#927;&#928;&#919;%20&#917;&#913;&#928;%202012_2016.pdf" TargetMode="External"/><Relationship Id="rId19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0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4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88" Type="http://schemas.openxmlformats.org/officeDocument/2006/relationships/hyperlink" Target="../../Vasilis/AppData/Roaming/Microsoft/Excel/&#917;&#925;&#932;&#913;&#915;&#924;&#917;&#925;&#913;%20&#917;&#929;&#915;&#913;/&#924;&#917;&#923;&#917;&#932;&#919;-&#927;&#923;&#927;&#922;&#923;&#919;&#929;&#937;&#924;&#917;&#925;&#927;&#931;%20&#931;&#935;&#917;&#916;&#921;&#913;&#931;&#924;&#927;&#931;%20&#916;&#921;&#913;&#935;%20&#913;&#928;&#927;&#929;/&#932;.&#916;/&#932;&#916;&#917;_&#914;&#917;&#923;&#932;&#921;&#937;&#931;&#919;%20&#916;&#921;&#935;&#917;&#921;&#929;&#921;&#931;&#919;&#931;%20&#913;&#928;&#927;&#929;%2020_07_2015.pdf" TargetMode="External"/><Relationship Id="rId411" Type="http://schemas.openxmlformats.org/officeDocument/2006/relationships/hyperlink" Target="../../Vasilis/AppData/Roaming/Microsoft/Excel/&#932;&#929;&#927;&#928;&#927;&#928;&#927;&#921;&#919;&#931;&#919;%20&#917;&#929;&#915;&#937;&#925;/ADS_37_2015_FINAL.pdf" TargetMode="External"/><Relationship Id="rId453" Type="http://schemas.openxmlformats.org/officeDocument/2006/relationships/hyperlink" Target="../../Vasilis/AppData/Roaming/Microsoft/Excel/&#932;&#929;&#927;&#928;&#927;&#928;&#927;&#921;&#919;&#931;&#919;%20&#917;&#929;&#915;&#937;&#925;/&#924;&#913;&#929;&#932;&#921;&#927;&#931;%202017/&#913;&#916;&#931;%20134_2017.pdf" TargetMode="External"/><Relationship Id="rId509" Type="http://schemas.openxmlformats.org/officeDocument/2006/relationships/hyperlink" Target="../../Vasilis/AppData/Roaming/Microsoft/Excel/&#917;&#925;&#932;&#913;&#915;&#924;&#917;&#925;&#913;%20&#917;&#929;&#915;&#913;/&#927;&#923;&#927;&#922;&#923;&#919;&#929;&#937;&#924;&#917;&#925;&#913;/&#917;&#928;&#917;&#922;&#932;&#913;&#931;&#919;%20&#922;&#913;&#921;%20&#923;&#917;&#921;&#932;&#927;&#933;&#929;&#915;&#921;&#913;%20&#913;&#931;&#933;&#929;&#924;&#913;&#932;&#927;&#933;%20&#916;&#921;&#922;&#932;&#933;&#927;&#933;%20&#931;&#932;&#927;&#925;%20&#922;&#913;&#923;&#923;&#921;&#922;&#929;&#913;&#932;&#921;&#922;&#927;%20&#916;&#919;&#924;&#927;%20&#922;&#927;&#918;&#913;&#925;&#919;&#931;" TargetMode="External"/><Relationship Id="rId660" Type="http://schemas.openxmlformats.org/officeDocument/2006/relationships/hyperlink" Target="../../Vasilis/AppData/Roaming/Microsoft/Excel/&#932;&#929;&#927;&#928;&#927;&#928;&#927;&#921;&#919;&#931;&#919;%20&#917;&#929;&#915;&#937;&#925;/&#924;&#913;&#921;&#927;&#931;%202017/&#913;&#928;&#927;&#934;&#913;&#931;&#919;%20&#917;&#925;&#932;&#913;&#926;&#919;&#931;%20264-17.pdf" TargetMode="External"/><Relationship Id="rId106" Type="http://schemas.openxmlformats.org/officeDocument/2006/relationships/hyperlink" Target="../../Vasilis/AppData/Roaming/Microsoft/Excel/&#917;&#928;&#921;&#932;&#929;&#927;&#928;&#917;&#931;%20&#928;&#913;&#929;&#913;&#922;&#927;&#923;&#927;&#933;&#920;&#919;&#931;&#919;&#931;/18%20&#951;%20&#931;&#933;&#925;&#917;&#916;&#929;&#921;&#913;&#931;&#919;%2019-10-2015.pdf" TargetMode="External"/><Relationship Id="rId313" Type="http://schemas.openxmlformats.org/officeDocument/2006/relationships/hyperlink" Target="../../Vasilis/AppData/Roaming/Microsoft/Excel/&#917;&#928;&#921;&#932;&#929;&#927;&#928;&#917;&#931;%20&#928;&#913;&#929;&#913;&#922;&#927;&#923;&#927;&#933;&#920;&#919;&#931;&#919;&#931;/18%20&#951;%20&#931;&#933;&#925;&#917;&#916;&#929;&#921;&#913;&#931;&#919;%2019-10-2015.pdf" TargetMode="External"/><Relationship Id="rId495"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716" Type="http://schemas.openxmlformats.org/officeDocument/2006/relationships/hyperlink" Target="&#932;&#929;&#927;&#928;&#927;&#928;&#927;&#921;&#919;&#931;&#919;%20&#917;&#929;&#915;&#937;&#925;\&#924;&#913;&#921;&#927;&#931;%20%202020\&#913;&#928;&#927;&#934;&#913;&#931;&#919;%20&#917;&#925;&#932;&#913;&#926;&#919;&#931;%20309_20.pdf" TargetMode="External"/><Relationship Id="rId758" Type="http://schemas.openxmlformats.org/officeDocument/2006/relationships/hyperlink" Target="..\..\Vasilis\AppData\Roaming\Microsoft\Excel\&#932;&#929;&#927;&#928;&#927;&#928;&#927;&#921;&#919;&#931;&#919;%20&#917;&#929;&#915;&#937;&#925;\&#924;&#913;&#929;&#932;&#921;&#927;&#931;%202017\&#913;&#916;&#931;%20134_2017.pdf" TargetMode="External"/><Relationship Id="rId10" Type="http://schemas.openxmlformats.org/officeDocument/2006/relationships/hyperlink" Target="../../Vasilis/AppData/Roaming/Microsoft/Excel/&#917;&#928;&#921;&#932;&#929;&#927;&#928;&#917;&#931;%20&#928;&#913;&#929;&#913;&#922;&#927;&#923;&#927;&#933;&#920;&#919;&#931;&#919;&#931;/18%20&#951;%20&#931;&#933;&#925;&#917;&#916;&#929;&#921;&#913;&#931;&#919;%2019-10-2015.pdf" TargetMode="External"/><Relationship Id="rId52" Type="http://schemas.openxmlformats.org/officeDocument/2006/relationships/hyperlink" Target="../../Vasilis/AppData/Roaming/Microsoft/Excel/&#917;&#925;&#932;&#913;&#915;&#924;&#917;&#925;&#913;%20&#917;&#929;&#915;&#913;/&#917;&#926;&#927;&#921;&#922;&#927;&#925;&#927;&#924;&#919;&#931;&#919;%20&#917;&#925;&#917;&#929;&#915;&#917;&#921;&#913;&#931;%20&#931;&#932;&#927;%20&#916;&#919;&#924;&#927;&#932;&#921;&#922;&#927;%20&#934;&#937;&#932;&#921;&#931;&#924;&#927;%20&#932;&#927;&#933;%20&#916;&#919;&#924;&#927;&#933;%20&#922;&#927;&#918;&#913;&#925;&#919;&#931;/&#932;.&#916;/&#932;&#916;&#917;%20&#928;&#927;&#929;&#927;&#931;%202012_2016_26072016.docx" TargetMode="External"/><Relationship Id="rId94" Type="http://schemas.openxmlformats.org/officeDocument/2006/relationships/hyperlink" Target="../../Vasilis/AppData/Roaming/Microsoft/Excel/&#917;&#928;&#921;&#932;&#929;&#927;&#928;&#917;&#931;%20&#928;&#913;&#929;&#913;&#922;&#927;&#923;&#927;&#933;&#920;&#919;&#931;&#919;&#931;/18%20&#951;%20&#931;&#933;&#925;&#917;&#916;&#929;&#921;&#913;&#931;&#919;%2019-10-2015.pdf" TargetMode="External"/><Relationship Id="rId148" Type="http://schemas.openxmlformats.org/officeDocument/2006/relationships/hyperlink" Target="../../Vasilis/AppData/Roaming/Microsoft/Excel/&#932;&#929;&#927;&#928;&#927;&#928;&#927;&#921;&#919;&#931;&#919;%20&#917;&#929;&#915;&#937;&#925;/&#916;&#917;&#922;&#917;&#924;&#914;&#929;&#921;&#927;&#931;%202016/&#913;&#928;&#927;&#934;%20&#916;&#931;%20699_16.pdf" TargetMode="External"/><Relationship Id="rId35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97" Type="http://schemas.openxmlformats.org/officeDocument/2006/relationships/hyperlink" Target="../../Vasilis/AppData/Roaming/Microsoft/Excel/&#932;&#929;&#927;&#928;&#927;&#928;&#927;&#921;&#919;&#931;&#919;%20&#917;&#929;&#915;&#937;&#925;/ADS_37_2015_FINAL.pdf" TargetMode="External"/><Relationship Id="rId520" Type="http://schemas.openxmlformats.org/officeDocument/2006/relationships/hyperlink" Target="../../Vasilis/AppData/Roaming/Microsoft/Excel/&#917;&#925;&#932;&#913;&#915;&#924;&#917;&#925;&#913;%20&#917;&#929;&#915;&#913;/&#928;&#929;&#927;&#925;&#919;&#920;&#917;&#921;&#913;%20&#917;&#915;&#922;&#913;&#932;&#913;&#931;&#932;&#913;&#931;&#919;%20&#933;&#928;&#927;&#915;&#917;&#921;&#937;&#925;%20&#931;&#933;&#931;&#932;&#919;&#924;&#913;&#932;&#937;&#925;/&#932;.&#916;/&#932;&#916;_&#933;&#928;&#927;&#915;&#917;&#921;&#927;&#921;%20&#922;&#913;&#916;&#927;&#921;.docx" TargetMode="External"/><Relationship Id="rId562"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18"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25"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1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57" Type="http://schemas.openxmlformats.org/officeDocument/2006/relationships/hyperlink" Target="../../Vasilis/AppData/Roaming/Microsoft/Excel/&#917;&#925;&#932;&#913;&#915;&#924;&#917;&#925;&#913;%20&#917;&#929;&#915;&#913;/&#925;&#927;&#917;&#924;&#914;&#929;&#921;&#927;&#931;%202016/&#924;&#917;&#923;&#917;&#932;&#917;&#931;%20(&#916;&#921;&#913;&#915;&#937;&#925;&#921;&#931;&#924;&#927;&#921;)/&#932;&#916;/&#932;&#916;&#917;_&#924;&#917;&#923;&#917;&#932;&#917;&#931;%20&#916;&#921;&#913;&#915;%2017_11_16.pdf" TargetMode="External"/><Relationship Id="rId422" Type="http://schemas.openxmlformats.org/officeDocument/2006/relationships/hyperlink" Target="../../Vasilis/AppData/Roaming/Microsoft/Excel/&#932;&#929;&#927;&#928;&#927;&#928;&#927;&#921;&#919;&#931;&#919;%20&#917;&#929;&#915;&#937;&#925;/ADS_37_2015_FINAL.pdf" TargetMode="External"/><Relationship Id="rId464"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299" Type="http://schemas.openxmlformats.org/officeDocument/2006/relationships/hyperlink" Target="../../Vasilis/AppData/Roaming/Microsoft/Excel/&#917;&#928;&#921;&#932;&#929;&#927;&#928;&#917;&#931;%20&#928;&#913;&#929;&#913;&#922;&#927;&#923;&#927;&#933;&#920;&#919;&#931;&#919;&#931;/18%20&#951;%20&#931;&#933;&#925;&#917;&#916;&#929;&#921;&#913;&#931;&#919;%2019-10-2015.pdf" TargetMode="External"/><Relationship Id="rId727" Type="http://schemas.openxmlformats.org/officeDocument/2006/relationships/hyperlink" Target="../../Vasilis/AppData/Roaming/Microsoft/Excel/&#932;&#929;&#927;&#928;&#927;&#928;&#927;&#921;&#919;&#931;&#919;%20&#917;&#929;&#915;&#937;&#925;/&#924;&#913;&#929;&#932;&#921;&#927;&#931;%202017/&#913;&#916;&#931;%20134_2017.pdf" TargetMode="External"/><Relationship Id="rId63" Type="http://schemas.openxmlformats.org/officeDocument/2006/relationships/hyperlink" Target="../../Vasilis/AppData/Roaming/Microsoft/Excel/&#917;&#925;&#932;&#913;&#915;&#924;&#917;&#925;&#913;%20&#917;&#929;&#915;&#913;/&#931;&#935;&#917;&#916;&#921;&#927;%20MARKETING%20&#933;&#923;&#927;&#928;&#927;&#921;&#919;&#931;&#919;/&#932;%20&#916;/&#932;.&#916;%20&#924;&#913;&#929;&#922;&#917;&#932;&#921;&#925;&#915;&#922;.pdf" TargetMode="External"/><Relationship Id="rId159" Type="http://schemas.openxmlformats.org/officeDocument/2006/relationships/hyperlink" Target="../../Vasilis/AppData/Roaming/Microsoft/Excel/&#932;&#929;&#927;&#928;&#927;&#928;&#927;&#921;&#919;&#931;&#919;%20&#917;&#929;&#915;&#937;&#925;/&#916;&#917;&#922;&#917;&#924;&#914;&#929;&#921;&#927;&#931;%202016/&#913;&#928;&#927;&#934;%20&#916;&#931;%20699_16.pdf" TargetMode="External"/><Relationship Id="rId366" Type="http://schemas.openxmlformats.org/officeDocument/2006/relationships/hyperlink" Target="../../Vasilis/AppData/Roaming/Microsoft/Excel/&#932;&#929;&#927;&#928;&#927;&#928;&#927;&#921;&#919;&#931;&#919;%20&#917;&#929;&#915;&#937;&#925;/ADS_37_2015_FINAL.pdf" TargetMode="External"/><Relationship Id="rId573" Type="http://schemas.openxmlformats.org/officeDocument/2006/relationships/hyperlink" Target="../../Vasilis/AppData/Roaming/Microsoft/Excel/&#917;&#925;&#932;&#913;&#915;&#924;&#917;&#925;&#913;%20&#917;&#929;&#915;&#913;/2017/&#927;&#916;&#921;&#922;&#919;%20&#913;&#931;&#934;&#913;&#923;&#917;&#921;&#913;%20&#916;&#919;&#924;&#927;&#933;%20&#922;&#927;&#918;&#913;&#925;&#919;&#931;" TargetMode="External"/><Relationship Id="rId780" Type="http://schemas.openxmlformats.org/officeDocument/2006/relationships/hyperlink" Target="&#932;&#929;&#927;&#928;&#927;&#928;&#927;&#921;&#919;&#931;&#919;%20&#917;&#929;&#915;&#937;&#925;\2022\&#924;&#913;&#929;&#932;&#921;&#927;&#931;%2022\&#916;&#921;&#913;&#928;&#921;&#931;&#932;&#937;&#932;&#921;&#922;&#919;%2045-22%2069&#916;&#934;7&#923;&#936;-904.pdf" TargetMode="External"/><Relationship Id="rId22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33" Type="http://schemas.openxmlformats.org/officeDocument/2006/relationships/hyperlink" Target="../../Vasilis/AppData/Roaming/Microsoft/Excel/&#917;&#925;&#932;&#913;&#915;&#924;&#917;&#925;&#913;%20&#917;&#929;&#915;&#913;/&#931;&#933;&#925;&#932;&#919;&#929;&#919;&#931;&#919;%20&#913;&#920;&#923;&#919;&#932;&#921;&#922;&#937;&#925;%20&#933;&#928;&#927;&#916;&#927;&#924;&#937;&#925;" TargetMode="External"/><Relationship Id="rId640"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738" Type="http://schemas.openxmlformats.org/officeDocument/2006/relationships/hyperlink" Target="&#932;&#929;&#927;&#928;&#927;&#928;&#927;&#921;&#919;&#931;&#919;%20&#917;&#929;&#915;&#937;&#925;\&#924;&#913;&#921;&#927;&#931;%20%202020\&#913;&#928;&#927;&#934;&#913;&#931;&#919;%20&#917;&#925;&#932;&#913;&#926;&#919;&#931;%20309_20.pdf" TargetMode="External"/><Relationship Id="rId74" Type="http://schemas.openxmlformats.org/officeDocument/2006/relationships/hyperlink" Target="../../Vasilis/AppData/Roaming/Microsoft/Excel/&#917;&#925;&#932;&#913;&#915;&#924;&#917;&#925;&#913;%20&#917;&#929;&#915;&#913;/&#927;&#921;&#922;&#921;&#931;&#932;&#921;&#922;&#919;%20&#913;&#925;&#913;&#914;&#913;&#920;&#924;&#921;&#931;&#919;%20&#927;&#921;&#922;&#921;&#931;&#924;&#937;&#925;/&#932;.&#916;/&#932;&#916;_&#927;&#921;&#922;&#921;&#931;&#932;&#921;&#922;&#919;%20&#913;&#925;&#913;&#914;%20&#927;&#921;&#922;_27_04_2016.docx" TargetMode="External"/><Relationship Id="rId377" Type="http://schemas.openxmlformats.org/officeDocument/2006/relationships/hyperlink" Target="../../Vasilis/AppData/Roaming/Microsoft/Excel/&#932;&#929;&#927;&#928;&#927;&#928;&#927;&#921;&#919;&#931;&#919;%20&#917;&#929;&#915;&#937;&#925;/ADS_37_2015_FINAL.pdf" TargetMode="External"/><Relationship Id="rId500" Type="http://schemas.openxmlformats.org/officeDocument/2006/relationships/hyperlink" Target="../../Vasilis/AppData/Roaming/Microsoft/Excel/&#917;&#925;&#932;&#913;&#915;&#924;&#917;&#925;&#913;%20&#917;&#929;&#915;&#913;/2017/&#914;&#917;&#923;&#932;&#921;&#937;&#931;&#919;%20&#935;&#913;&#929;&#913;&#926;&#919;&#931;%20&#927;&#916;&#927;&#933;%20&#913;&#915;%20&#928;&#913;&#929;&#913;&#931;&#922;-&#922;&#913;&#929;&#933;&#916;&#921;&#932;&#931;&#913;&#931;/&#932;.&#916;/&#932;,&#916;%20&#914;&#917;&#923;&#932;&#921;&#937;&#931;&#919;%20&#935;&#913;&#929;&#913;&#926;&#919;&#931;%20&#927;&#916;&#927;&#933;%20&#913;&#915;,&#928;&#913;&#929;-&#922;&#913;&#929;5_05_2017.pdf" TargetMode="External"/><Relationship Id="rId584" Type="http://schemas.openxmlformats.org/officeDocument/2006/relationships/hyperlink" Target="../../Vasilis/AppData/Roaming/Microsoft/Excel/&#917;&#925;&#932;&#913;&#915;&#924;&#917;&#925;&#913;%20&#917;&#929;&#915;&#913;/&#917;&#925;&#917;&#929;&#915;&#917;&#921;&#913;&#922;&#919;%20&#913;&#925;&#913;&#914;&#913;&#920;&#924;&#921;&#931;&#919;%20&#935;&#937;&#929;&#927;&#933;%20&#913;&#924;&#913;&#926;&#927;&#931;&#932;&#913;&#931;&#921;&#927;&#933;" TargetMode="External"/><Relationship Id="rId805" Type="http://schemas.openxmlformats.org/officeDocument/2006/relationships/hyperlink" Target="..\AppData\Local\Temp\&#917;&#925;&#932;&#913;&#915;&#924;&#917;&#925;&#913;%20&#917;&#929;&#915;&#913;\&#917;&#915;&#922;&#913;&#932;&#913;&#931;&#932;&#913;&#931;&#919;%20&#934;&#937;&#932;&#927;&#914;&#927;&#923;&#932;&#913;&#921;&#922;&#937;&#925;%20&#931;&#932;&#913;&#920;&#924;&#937;&#925;%20&#931;&#917;%20&#916;&#919;&#924;&#927;&#932;&#921;&#922;&#913;%20&#922;&#932;&#921;&#929;&#921;&#913;\&#916;&#953;&#945;&#947;&#969;&#957;&#953;&#963;&#956;&#972;&#962;%2009112018\&#917;%205.5.3.2%20&#931;&#973;&#956;&#946;&#945;&#963;&#951;_&#922;&#919;&#924;&#916;&#919;&#931;_RENEL.pdf" TargetMode="External"/><Relationship Id="rId5" Type="http://schemas.openxmlformats.org/officeDocument/2006/relationships/hyperlink" Target="../../Vasilis/AppData/Roaming/Microsoft/Excel/&#917;&#925;&#932;&#913;&#915;&#924;&#917;&#925;&#913;%20&#917;&#929;&#915;&#913;/&#922;&#932;&#921;&#929;&#921;&#913;%20&#922;&#927;&#921;&#925;&#937;&#925;&#921;&#922;&#937;&#925;%20&#933;&#928;&#927;&#916;&#927;&#924;&#937;&#925;/&#932;.&#916;/&#932;&#916;&#917;_&#922;&#913;&#932;&#913;&#931;&#922;&#917;&#933;&#919;%20&#922;&#932;&#921;&#929;&#921;&#937;&#925;%20&#922;&#927;&#921;&#925;&#937;&#925;&#921;&#922;&#937;&#925;%20&#933;&#928;&#927;&#916;&#927;&#924;&#937;&#925;_21042015.doc" TargetMode="External"/><Relationship Id="rId23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791" Type="http://schemas.openxmlformats.org/officeDocument/2006/relationships/hyperlink" Target="..\..\Vasilis\AppData\Roaming\Microsoft\Excel\&#917;&#925;&#932;&#913;&#915;&#924;&#917;&#925;&#913;%20&#917;&#929;&#915;&#913;\&#914;&#917;&#923;&#932;&#921;&#937;&#931;&#919;%20&#922;&#933;&#922;&#923;%20&#931;&#933;&#925;&#920;%20&#927;&#921;&#922;&#921;&#931;&#924;&#937;&#925;\&#931;&#933;&#924;&#914;&#913;&#931;&#919;%20&#914;&#917;&#923;&#932;&#921;&#937;&#931;&#919;%20&#922;&#933;&#922;&#923;&#927;&#934;&#927;&#929;&#921;&#913;&#922;&#937;&#925;%20&#931;&#933;&#925;&#920;&#919;&#922;&#937;&#925;.pdf" TargetMode="External"/><Relationship Id="rId444" Type="http://schemas.openxmlformats.org/officeDocument/2006/relationships/hyperlink" Target="../../Vasilis/AppData/Roaming/Microsoft/Excel/&#917;&#925;&#932;&#913;&#915;&#924;&#917;&#925;&#913;%20&#917;&#929;&#915;&#913;/&#932;&#917;&#935;&#925;&#921;&#922;&#919;%20&#933;&#928;&#927;&#931;&#932;&#919;&#929;&#921;&#926;&#919;%20&#913;&#925;.&#922;&#927;" TargetMode="External"/><Relationship Id="rId651" Type="http://schemas.openxmlformats.org/officeDocument/2006/relationships/hyperlink" Target="../../Vasilis/AppData/Roaming/Microsoft/Excel/&#917;&#925;&#932;&#913;&#915;&#924;&#917;&#925;&#913;%20&#917;&#929;&#915;&#913;/&#928;&#929;&#927;&#924;&#919;&#920;&#917;&#921;&#913;%20&#917;&#926;&#927;&#928;&#923;&#921;&#931;&#924;&#927;&#933;%20&#913;&#916;&#917;&#931;&#928;&#927;&#932;&#937;&#925;" TargetMode="External"/><Relationship Id="rId749" Type="http://schemas.openxmlformats.org/officeDocument/2006/relationships/hyperlink" Target="&#932;&#929;&#927;&#928;&#927;&#928;&#927;&#921;&#919;&#931;&#919;%20&#917;&#929;&#915;&#937;&#925;\&#924;&#913;&#921;&#927;&#931;%20%202020\&#913;&#928;&#927;&#934;&#913;&#931;&#919;%20&#917;&#925;&#932;&#913;&#926;&#919;&#931;%20309_20.pdf" TargetMode="External"/><Relationship Id="rId290" Type="http://schemas.openxmlformats.org/officeDocument/2006/relationships/hyperlink" Target="../../Vasilis/AppData/Roaming/Microsoft/Excel/&#917;&#925;&#932;&#913;&#915;&#924;&#917;&#925;&#913;%20&#917;&#929;&#915;&#913;/&#925;&#927;&#917;&#924;&#914;&#929;&#921;&#927;&#931;%202016/&#916;&#917;&#933;&#913;&#922;/&#917;&#926;&#937;&#932;&#917;&#929;&#921;&#922;&#927;%20&#916;&#921;&#922;&#932;&#933;&#927;%20&#933;&#916;&#929;%20&#917;&#923;&#923;&#919;&#931;&#928;&#927;&#925;&#932;&#927;&#933;/&#932;&#916;&#917;&#913;&#925;&#941;&#959;%20&#949;&#958;&#969;&#964;&#949;&#961;&#953;&#954;&#972;%20&#948;&#943;&#954;&#964;&#965;&#959;%20&#973;&#948;&#961;&#949;&#965;&#963;&#951;&#962;%20&#959;&#953;&#954;&#953;&#963;&#956;&#974;&#957;%20&#916;&#917;%20&#917;&#955;&#955;&#951;&#963;&#960;&#972;&#957;&#964;&#959;&#965;%20&#964;&#959;&#965;%20&#916;&#942;&#956;&#959;&#965;%20&#922;&#959;&#950;&#940;&#957;&#951;&#962;.pdf" TargetMode="External"/><Relationship Id="rId304" Type="http://schemas.openxmlformats.org/officeDocument/2006/relationships/hyperlink" Target="../../Vasilis/AppData/Roaming/Microsoft/Excel/&#917;&#928;&#921;&#932;&#929;&#927;&#928;&#917;&#931;%20&#928;&#913;&#929;&#913;&#922;&#927;&#923;&#927;&#933;&#920;&#919;&#931;&#919;&#931;/18%20&#951;%20&#931;&#933;&#925;&#917;&#916;&#929;&#921;&#913;&#931;&#919;%2019-10-2015.pdf" TargetMode="External"/><Relationship Id="rId388" Type="http://schemas.openxmlformats.org/officeDocument/2006/relationships/hyperlink" Target="../../Vasilis/AppData/Roaming/Microsoft/Excel/&#932;&#929;&#927;&#928;&#927;&#928;&#927;&#921;&#919;&#931;&#919;%20&#917;&#929;&#915;&#937;&#925;/ADS_37_2015_FINAL.pdf" TargetMode="External"/><Relationship Id="rId511" Type="http://schemas.openxmlformats.org/officeDocument/2006/relationships/hyperlink" Target="../../Vasilis/AppData/Roaming/Microsoft/Excel/&#917;&#925;&#932;&#913;&#915;&#924;&#917;&#925;&#913;%20&#917;&#929;&#915;&#913;/&#927;&#923;&#927;&#922;&#923;&#919;&#929;&#937;&#924;&#917;&#925;&#913;/&#917;&#928;&#921;&#922;&#913;&#921;&#929;&#927;&#928;&#927;&#921;&#919;&#931;&#919;%20&#915;&#928;&#931;" TargetMode="External"/><Relationship Id="rId609"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5" Type="http://schemas.openxmlformats.org/officeDocument/2006/relationships/hyperlink" Target="../../Vasilis/AppData/Roaming/Microsoft/Excel/&#917;&#925;&#932;&#913;&#915;&#924;&#917;&#925;&#913;%20&#917;&#929;&#915;&#913;/&#914;&#917;&#923;&#932;&#921;&#931;&#932;&#927;&#928;&#927;&#921;&#919;&#931;&#919;%20&#916;&#921;&#913;&#935;&#917;&#921;&#929;&#921;&#931;&#919;&#931;%20&#931;&#932;&#917;&#929;&#917;&#937;&#925;%20&#913;&#928;%20&#913;&#931;&#913;/&#932;.&#916;/&#932;.&#916;%2014_11_2016.pdf" TargetMode="External"/><Relationship Id="rId150" Type="http://schemas.openxmlformats.org/officeDocument/2006/relationships/hyperlink" Target="../../Vasilis/AppData/Roaming/Microsoft/Excel/&#932;&#929;&#927;&#928;&#927;&#928;&#927;&#921;&#919;&#931;&#919;%20&#917;&#929;&#915;&#937;&#925;/&#916;&#917;&#922;&#917;&#924;&#914;&#929;&#921;&#927;&#931;%202016/&#913;&#928;&#927;&#934;%20&#916;&#931;%20699_16.pdf" TargetMode="External"/><Relationship Id="rId595"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816" Type="http://schemas.openxmlformats.org/officeDocument/2006/relationships/hyperlink" Target="&#932;&#929;&#927;&#928;&#927;&#928;&#927;&#921;&#919;&#931;&#919;%20&#917;&#929;&#915;&#937;&#925;\2022\&#924;&#913;&#921;&#927;&#931;%2022\2022%2032&#951;%20&#917;&#928;&#921;&#932;&#929;&#927;&#928;&#919;%20&#917;&#913;&#928;%202012_2016.pdf" TargetMode="External"/><Relationship Id="rId248" Type="http://schemas.openxmlformats.org/officeDocument/2006/relationships/hyperlink" Target="../../Vasilis/AppData/Roaming/Microsoft/Excel/&#917;&#925;&#932;&#913;&#915;&#924;&#917;&#925;&#913;%20&#917;&#929;&#915;&#913;/&#925;&#927;&#917;&#924;&#914;&#929;&#921;&#927;&#931;%202016/&#914;&#917;&#923;&#932;&#921;&#937;&#931;&#919;%20&#927;&#916;&#937;&#925;%20&#913;&#919;&#923;&#921;&#927;&#931;&#932;&#929;&#913;&#932;&#913;&#931;,%20&#926;&#917;&#925;&#921;&#913;,%20&#929;&#927;&#933;&#931;&#921;&#913;&#916;&#927;&#933;,%20&#922;&#923;&#928;/&#932;&#916;/&#932;&#916;_&#927;&#916;&#927;&#928;&#927;&#921;&#938;&#913;%20&#914;&#917;&#923;&#932;&#921;&#937;&#931;&#919;%20&#926;&#917;&#925;&#921;&#913;%20&#954;.&#955;.&#960;%2017_11_2016.pdf" TargetMode="External"/><Relationship Id="rId455" Type="http://schemas.openxmlformats.org/officeDocument/2006/relationships/hyperlink" Target="../../Vasilis/AppData/Roaming/Microsoft/Excel/&#932;&#929;&#927;&#928;&#927;&#928;&#927;&#921;&#919;&#931;&#919;%20&#917;&#929;&#915;&#937;&#925;/&#924;&#913;&#929;&#932;&#921;&#927;&#931;%202017/&#913;&#916;&#931;%20134_2017.pdf" TargetMode="External"/><Relationship Id="rId662"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2" Type="http://schemas.openxmlformats.org/officeDocument/2006/relationships/hyperlink" Target="../../Vasilis/AppData/Roaming/Microsoft/Excel/&#917;&#925;&#932;&#913;&#915;&#924;&#917;&#925;&#913;%20&#917;&#929;&#915;&#913;/&#927;&#923;&#927;&#922;&#923;&#919;&#929;&#937;&#931;&#919;%20&#914;%20&#931;&#932;&#913;&#916;&#921;&#927;&#933;%20....&#928;&#927;&#925;&#932;&#927;&#922;&#937;&#924;&#919;&#931;/9YN8D-11_&#932;&#916;&#917;_&#928;&#927;&#925;&#932;&#927;&#922;&#937;&#924;&#919;%20(1).doc" TargetMode="External"/><Relationship Id="rId108" Type="http://schemas.openxmlformats.org/officeDocument/2006/relationships/hyperlink" Target="../../Vasilis/AppData/Roaming/Microsoft/Excel/&#917;&#928;&#921;&#932;&#929;&#927;&#928;&#917;&#931;%20&#928;&#913;&#929;&#913;&#922;&#927;&#923;&#927;&#933;&#920;&#919;&#931;&#919;&#931;/18%20&#951;%20&#931;&#933;&#925;&#917;&#916;&#929;&#921;&#913;&#931;&#919;%2019-10-2015.pdf" TargetMode="External"/><Relationship Id="rId315" Type="http://schemas.openxmlformats.org/officeDocument/2006/relationships/hyperlink" Target="../../Vasilis/AppData/Roaming/Microsoft/Excel/&#917;&#928;&#921;&#932;&#929;&#927;&#928;&#917;&#931;%20&#928;&#913;&#929;&#913;&#922;&#927;&#923;&#927;&#933;&#920;&#919;&#931;&#919;&#931;/18%20&#951;%20&#931;&#933;&#925;&#917;&#916;&#929;&#921;&#913;&#931;&#919;%2019-10-2015.pdf" TargetMode="External"/><Relationship Id="rId522" Type="http://schemas.openxmlformats.org/officeDocument/2006/relationships/hyperlink" Target="../../Vasilis/AppData/Roaming/Microsoft/Excel/&#917;&#925;&#932;&#913;&#915;&#924;&#917;&#925;&#913;%20&#917;&#929;&#915;&#913;/&#931;&#935;&#917;&#916;&#921;&#927;%20MARKETING%20&#933;&#923;&#927;&#928;&#927;&#921;&#919;&#931;&#919;" TargetMode="External"/><Relationship Id="rId96" Type="http://schemas.openxmlformats.org/officeDocument/2006/relationships/hyperlink" Target="../../Vasilis/AppData/Roaming/Microsoft/Excel/&#917;&#928;&#921;&#932;&#929;&#927;&#928;&#917;&#931;%20&#928;&#913;&#929;&#913;&#922;&#927;&#923;&#927;&#933;&#920;&#919;&#931;&#919;&#931;/18%20&#951;%20&#931;&#933;&#925;&#917;&#916;&#929;&#921;&#913;&#931;&#919;%2019-10-2015.pdf" TargetMode="External"/><Relationship Id="rId161" Type="http://schemas.openxmlformats.org/officeDocument/2006/relationships/hyperlink" Target="../../Vasilis/AppData/Roaming/Microsoft/Excel/&#932;&#929;&#927;&#928;&#927;&#928;&#927;&#921;&#919;&#931;&#919;%20&#917;&#929;&#915;&#937;&#925;/&#916;&#917;&#922;&#917;&#924;&#914;&#929;&#921;&#927;&#931;%202016/&#913;&#928;&#927;&#934;%20&#916;&#931;%20699_16.pdf" TargetMode="External"/><Relationship Id="rId399" Type="http://schemas.openxmlformats.org/officeDocument/2006/relationships/hyperlink" Target="../../Vasilis/AppData/Roaming/Microsoft/Excel/&#932;&#929;&#927;&#928;&#927;&#928;&#927;&#921;&#919;&#931;&#919;%20&#917;&#929;&#915;&#937;&#925;/ADS_37_2015_FINAL.pdf" TargetMode="External"/><Relationship Id="rId827"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59" Type="http://schemas.openxmlformats.org/officeDocument/2006/relationships/hyperlink" Target="../../Vasilis/AppData/Roaming/Microsoft/Excel/&#917;&#925;&#932;&#913;&#915;&#924;&#917;&#925;&#913;%20&#917;&#929;&#915;&#913;/&#925;&#927;&#917;&#924;&#914;&#929;&#921;&#927;&#931;%202016/BMS/&#932;&#916;/&#932;&#916;&#917;%20&#928;&#927;&#929;&#927;&#931;_BMS%202012_2016%2007112016.pdf" TargetMode="External"/><Relationship Id="rId466"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73"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23" Type="http://schemas.openxmlformats.org/officeDocument/2006/relationships/hyperlink" Target="../../Vasilis/AppData/Roaming/Microsoft/Excel/&#932;&#929;&#927;&#928;&#927;&#928;&#927;&#921;&#919;&#931;&#919;%20&#917;&#929;&#915;&#937;&#925;/ADS_254_2015_texn%208_7_15.pdf" TargetMode="External"/><Relationship Id="rId119" Type="http://schemas.openxmlformats.org/officeDocument/2006/relationships/hyperlink" Target="../../Vasilis/AppData/Roaming/Microsoft/Excel/&#917;&#928;&#921;&#932;&#929;&#927;&#928;&#917;&#931;%20&#928;&#913;&#929;&#913;&#922;&#927;&#923;&#927;&#933;&#920;&#919;&#931;&#919;&#931;/2016/14&#951;%20&#963;&#965;&#957;&#949;&#948;&#961;&#953;&#945;&#963;&#951;%2013072016.pdf" TargetMode="External"/><Relationship Id="rId326" Type="http://schemas.openxmlformats.org/officeDocument/2006/relationships/hyperlink" Target="../../Vasilis/AppData/Roaming/Microsoft/Excel/&#917;&#928;&#921;&#932;&#929;&#927;&#928;&#917;&#931;%20&#928;&#913;&#929;&#913;&#922;&#927;&#923;&#927;&#933;&#920;&#919;&#931;&#919;&#931;/18%20&#951;%20&#931;&#933;&#925;&#917;&#916;&#929;&#921;&#913;&#931;&#919;%2019-10-2015.pdf" TargetMode="External"/><Relationship Id="rId533" Type="http://schemas.openxmlformats.org/officeDocument/2006/relationships/hyperlink" Target="..\..\Vasilis\AppData\Roaming\Microsoft\Excel\&#932;&#929;&#927;&#928;&#927;&#928;&#927;&#921;&#919;&#931;&#919;%20&#917;&#929;&#915;&#937;&#925;\&#924;&#913;&#921;&#927;&#931;%202017\&#913;&#928;&#927;&#934;&#913;&#931;&#919;%20&#917;&#925;&#932;&#913;&#926;&#919;&#931;%20264-17.pdf" TargetMode="External"/><Relationship Id="rId740"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838" Type="http://schemas.openxmlformats.org/officeDocument/2006/relationships/hyperlink" Target="&#932;&#929;&#927;&#928;&#927;&#928;&#927;&#921;&#919;&#931;&#919;%20&#917;&#929;&#915;&#937;&#925;\2022\&#931;&#917;&#928;&#932;&#917;&#924;&#914;&#929;&#921;&#927;&#931;%2022\2022%2033&#951;%20&#917;&#928;&#921;&#932;&#929;&#927;&#928;&#919;%20&#917;&#913;&#928;%202012_2016.pdf" TargetMode="External"/><Relationship Id="rId172" Type="http://schemas.openxmlformats.org/officeDocument/2006/relationships/hyperlink" Target="../../Vasilis/AppData/Roaming/Microsoft/Excel/&#932;&#929;&#927;&#928;&#927;&#928;&#927;&#921;&#919;&#931;&#919;%20&#917;&#929;&#915;&#937;&#925;/&#916;&#917;&#922;&#917;&#924;&#914;&#929;&#921;&#927;&#931;%202016/&#913;&#928;&#927;&#934;%20&#916;&#931;%20699_16.pdf" TargetMode="External"/><Relationship Id="rId477" Type="http://schemas.openxmlformats.org/officeDocument/2006/relationships/hyperlink" Target="../../Vasilis/AppData/Roaming/Microsoft/Excel/&#917;&#925;&#932;&#913;&#915;&#924;&#917;&#925;&#913;%20&#917;&#929;&#915;&#913;/&#925;&#927;&#917;&#924;&#914;&#929;&#921;&#927;&#931;%202016/&#936;&#919;&#934;&#921;&#927;&#928;&#927;&#921;&#919;&#931;&#919;%20&#932;&#924;&#919;&#924;&#913;&#932;&#927;&#931;%20&#913;&#929;&#935;&#917;&#921;&#927;&#933;%20&#927;&#921;&#922;&#927;&#916;&#927;&#924;&#921;&#922;&#937;&#925;%20&#913;&#916;&#917;&#921;&#937;&#925;/&#932;&#916;&#917;%20&#928;&#927;&#929;&#927;&#931;%202012_2016%20_&#936;&#919;&#934;&#921;&#927;&#928;&#927;&#921;&#919;&#931;&#919;%20&#913;&#929;&#935;&#917;&#921;&#927;&#933;%20&#927;&#921;&#922;&#927;&#916;&#927;&#924;&#921;&#922;&#937;&#925;%20&#913;&#916;&#917;&#921;&#937;&#925;.DOC" TargetMode="External"/><Relationship Id="rId600"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84" Type="http://schemas.openxmlformats.org/officeDocument/2006/relationships/hyperlink" Target="..\..\Vasilis\AppData\Roaming\Microsoft\Excel\&#917;&#925;&#932;&#913;&#915;&#924;&#917;&#925;&#913;%20&#917;&#929;&#915;&#913;\&#917;&#926;&#913;&#931;&#920;&#917;&#925;&#931;%20&#935;&#929;&#937;&#924;&#921;&#927;" TargetMode="External"/><Relationship Id="rId337" Type="http://schemas.openxmlformats.org/officeDocument/2006/relationships/hyperlink" Target="../../Vasilis/AppData/Roaming/Microsoft/Excel/&#917;&#928;&#921;&#932;&#929;&#927;&#928;&#917;&#931;%20&#928;&#913;&#929;&#913;&#922;&#927;&#923;&#927;&#933;&#920;&#919;&#931;&#919;&#931;/18%20&#951;%20&#931;&#933;&#925;&#917;&#916;&#929;&#921;&#913;&#931;&#919;%2019-10-2015.pdf" TargetMode="External"/><Relationship Id="rId34" Type="http://schemas.openxmlformats.org/officeDocument/2006/relationships/hyperlink" Target="../../Vasilis/AppData/Roaming/Microsoft/Excel/&#917;&#928;&#921;&#932;&#929;&#927;&#928;&#917;&#931;%20&#928;&#913;&#929;&#913;&#922;&#927;&#923;&#927;&#933;&#920;&#919;&#931;&#919;&#931;/5&#951;%20&#917;&#928;&#921;&#932;&#929;&#927;&#928;&#919;%2028_3_2016.pdf" TargetMode="External"/><Relationship Id="rId544" Type="http://schemas.openxmlformats.org/officeDocument/2006/relationships/hyperlink" Target="../../Vasilis/AppData/Roaming/Microsoft/Excel/&#917;&#925;&#932;&#913;&#915;&#924;&#917;&#925;&#913;%20&#917;&#929;&#915;&#913;/&#925;&#927;&#917;&#924;&#914;&#929;&#921;&#927;&#931;%202016/&#927;&#921;&#922;&#921;&#931;&#932;&#921;&#922;&#919;%20&amp;%20&#928;&#917;&#929;&#921;&#914;&#913;&#923;&#923;&#927;&#925;&#932;&#921;&#922;&#919;%20&#913;&#925;&#913;&#914;&#913;&#920;&#924;&#921;&#931;&#919;%20&#932;&#922;%20&#916;&#917;%20&#917;&#923;&#923;&#919;&#931;&#928;&#927;&#925;&#932;&#927;&#933;,%20&#916;.&#917;.%20&#916;&#919;&#924;.%20&#933;&#936;&#919;&#923;&#913;&#925;&#932;&#919;,%20&#928;&#932;&#917;&#923;&#917;&#913;&#931;%20&amp;%20&#927;&#921;&#925;&#927;&#919;&#931;" TargetMode="External"/><Relationship Id="rId751" Type="http://schemas.openxmlformats.org/officeDocument/2006/relationships/hyperlink" Target="../../Vasilis/AppData/Roaming/Microsoft/Excel/&#932;&#929;&#927;&#928;&#927;&#928;&#927;&#921;&#919;&#931;&#919;%20&#917;&#929;&#915;&#937;&#925;/ADS_37_2015_FINAL.pdf" TargetMode="External"/><Relationship Id="rId849" Type="http://schemas.openxmlformats.org/officeDocument/2006/relationships/hyperlink" Target="&#932;&#929;&#927;&#928;&#927;&#928;&#927;&#921;&#919;&#931;&#919;%20&#917;&#929;&#915;&#937;&#925;\2023\&#934;&#917;&#914;&#929;&#927;&#933;&#913;&#929;&#921;&#927;&#931;\2023%2035&#951;%20&#917;&#928;&#921;&#932;&#929;&#927;&#928;&#919;%20&#917;&#913;&#928;%202012_2016.pdf" TargetMode="External"/><Relationship Id="rId183" Type="http://schemas.openxmlformats.org/officeDocument/2006/relationships/hyperlink" Target="../../Vasilis/AppData/Roaming/Microsoft/Excel/&#917;&#925;&#932;&#913;&#915;&#924;&#917;&#925;&#913;%20&#917;&#929;&#915;&#913;/&#925;&#927;&#917;&#924;&#914;&#929;&#921;&#927;&#931;%202016/&#916;&#917;&#933;&#913;&#922;/&#932;&#927;&#928;&#921;&#922;&#917;&#931;%20&#922;&#927;&#921;&#925;&#927;&#932;&#919;&#932;&#917;&#931;%20&#916;&#919;&#924;&#927;&#933;%20&#922;&#927;&#918;&#913;&#925;&#919;&#931;/&#932;&#916;&#917;&#913;&#917;&#963;&#969;&#964;&#949;&#961;&#953;&#954;&#940;%20&#954;&#945;&#953;%20&#949;&#958;&#969;&#964;&#949;&#961;&#953;&#954;&#940;%20&#948;&#943;&#954;&#964;&#965;&#945;%20&#973;&#948;&#961;&#949;&#965;&#963;&#951;&#962;%20&#932;&#959;&#960;&#953;&#954;&#974;&#957;%20&#922;&#959;&#953;&#957;&#959;&#964;&#942;&#964;&#969;&#957;%20&#964;&#959;&#965;%20&#916;&#942;&#956;&#959;&#965;%20&#922;&#959;&#950;&#940;&#957;&#951;&#962;.pdf" TargetMode="External"/><Relationship Id="rId390" Type="http://schemas.openxmlformats.org/officeDocument/2006/relationships/hyperlink" Target="../../Vasilis/AppData/Roaming/Microsoft/Excel/&#932;&#929;&#927;&#928;&#927;&#928;&#927;&#921;&#919;&#931;&#919;%20&#917;&#929;&#915;&#937;&#925;/ADS_37_2015_FINAL.pdf" TargetMode="External"/><Relationship Id="rId404" Type="http://schemas.openxmlformats.org/officeDocument/2006/relationships/hyperlink" Target="../../Vasilis/AppData/Roaming/Microsoft/Excel/&#932;&#929;&#927;&#928;&#927;&#928;&#927;&#921;&#919;&#931;&#919;%20&#917;&#929;&#915;&#937;&#925;/ADS_37_2015_FINAL.pdf" TargetMode="External"/><Relationship Id="rId611"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250" Type="http://schemas.openxmlformats.org/officeDocument/2006/relationships/hyperlink" Target="../../Vasilis/AppData/Roaming/Microsoft/Excel/&#917;&#925;&#932;&#913;&#915;&#924;&#917;&#925;&#913;%20&#917;&#929;&#915;&#913;/&#925;&#927;&#917;&#924;&#914;&#929;&#921;&#927;&#931;%202016/&#928;&#929;&#927;&#924;&#919;&#920;&#917;&#921;&#913;%20&#919;&#923;&#917;&#922;&#932;&#929;&#927;&#925;&#921;&#922;&#927;&#933;%20&#917;&#926;&#927;&#928;&#923;&#921;&#931;&#924;&#927;&#933;%20&#922;&#923;&#917;&#921;&#931;&#932;&#927;&#933;%20&#915;&#933;&#924;&#925;&#913;&#931;&#932;&#919;&#929;&#921;&#927;&#933;%20&#923;&#917;&#933;&#922;&#927;&#914;&#929;&#933;&#931;&#919;&#931;/&#932;&#916;&#917;/&#932;&#916;&#917;_&#932;&#917;&#916;_&#960;&#961;&#959;&#956;_&#951;&#955;&#949;_&#955;&#949;&#965;&#954;&#959;_%2016112016.pdf" TargetMode="External"/><Relationship Id="rId488"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95" Type="http://schemas.openxmlformats.org/officeDocument/2006/relationships/hyperlink" Target="../../Vasilis/AppData/Roaming/Microsoft/Excel/&#932;&#929;&#927;&#928;&#927;&#928;&#927;&#921;&#919;&#931;&#919;%20&#917;&#929;&#915;&#937;&#925;/&#913;&#933;&#915;&#927;&#933;&#931;&#932;&#927;&#931;%202018/&#913;&#916;&#931;%20584_2018.pdf" TargetMode="External"/><Relationship Id="rId709"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45" Type="http://schemas.openxmlformats.org/officeDocument/2006/relationships/hyperlink" Target="../../Vasilis/AppData/Roaming/Microsoft/Excel/&#932;&#929;&#927;&#928;&#927;&#928;&#927;&#921;&#919;&#931;&#919;%20&#917;&#929;&#915;&#937;&#925;/&#924;&#913;&#921;&#927;&#931;%202016/&#913;&#916;&#931;%20222_2016.pdf" TargetMode="External"/><Relationship Id="rId110" Type="http://schemas.openxmlformats.org/officeDocument/2006/relationships/hyperlink" Target="../../Vasilis/AppData/Roaming/Microsoft/Excel/&#917;&#928;&#921;&#932;&#929;&#927;&#928;&#917;&#931;%20&#928;&#913;&#929;&#913;&#922;&#927;&#923;&#927;&#933;&#920;&#919;&#931;&#919;&#931;/2016/14&#951;%20&#963;&#965;&#957;&#949;&#948;&#961;&#953;&#945;&#963;&#951;%2013072016.pdf" TargetMode="External"/><Relationship Id="rId348" Type="http://schemas.openxmlformats.org/officeDocument/2006/relationships/hyperlink" Target="../../Vasilis/AppData/Roaming/Microsoft/Excel/&#917;&#928;&#921;&#932;&#929;&#927;&#928;&#917;&#931;%20&#928;&#913;&#929;&#913;&#922;&#927;&#923;&#927;&#933;&#920;&#919;&#931;&#919;&#931;/18%20&#951;%20&#931;&#933;&#925;&#917;&#916;&#929;&#921;&#913;&#931;&#919;%2019-10-2015.pdf" TargetMode="External"/><Relationship Id="rId555"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62" Type="http://schemas.openxmlformats.org/officeDocument/2006/relationships/hyperlink" Target="&#932;&#929;&#927;&#928;&#927;&#928;&#927;&#921;&#919;&#931;&#919;%20&#917;&#929;&#915;&#937;&#925;\&#924;&#913;&#921;&#927;&#931;%20%202020\&#913;&#928;&#927;&#934;&#913;&#931;&#919;%20&#917;&#925;&#932;&#913;&#926;&#919;&#931;%20309_20.pdf" TargetMode="External"/><Relationship Id="rId19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0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5" Type="http://schemas.openxmlformats.org/officeDocument/2006/relationships/hyperlink" Target="../../Vasilis/AppData/Roaming/Microsoft/Excel/&#932;&#929;&#927;&#928;&#927;&#928;&#927;&#921;&#919;&#931;&#919;%20&#917;&#929;&#915;&#937;&#925;/ADS_37_2015_FINAL.pdf" TargetMode="External"/><Relationship Id="rId622"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261" Type="http://schemas.openxmlformats.org/officeDocument/2006/relationships/hyperlink" Target="../../Vasilis/AppData/Roaming/Microsoft/Excel/&#917;&#925;&#932;&#913;&#915;&#924;&#917;&#925;&#913;%20&#917;&#929;&#915;&#913;/&#925;&#927;&#917;&#924;&#914;&#929;&#921;&#927;&#931;%202016/&#914;&#917;&#923;&#932;&#921;&#937;&#931;&#919;%20&#923;&#917;&#921;&#932;%20&amp;%20&#917;&#928;&#917;&#922;&#932;&#913;&#931;&#917;&#921;&#931;%20&#933;&#934;%20&#913;&#929;&#916;&#917;&#933;&#932;%20&#916;&#921;&#922;&#932;&#933;&#937;&#925;/&#932;&#916;/&#932;&#916;&#917;_&#914;&#917;&#923;&#932;&#921;&#937;&#931;&#919;%20&#923;&#917;&#921;&#932;&#927;&#933;&#929;&#915;%20&amp;%20&#917;&#928;&#917;&#922;&#932;&#913;&#931;%20&#933;&#916;%20&#913;&#929;&#916;%20&#916;&#921;&#922;&#932;17_11_16.pdf" TargetMode="External"/><Relationship Id="rId499" Type="http://schemas.openxmlformats.org/officeDocument/2006/relationships/hyperlink" Target="..\..\Vasilis\AppData\Roaming\Microsoft\Excel\&#932;&#929;&#927;&#928;&#927;&#928;&#927;&#921;&#919;&#931;&#919;%20&#917;&#929;&#915;&#937;&#925;\&#924;&#913;&#921;&#927;&#931;%202017\&#913;&#928;&#927;&#934;&#913;&#931;&#919;%20&#916;.&#931;%20260_2017.pdf" TargetMode="External"/><Relationship Id="rId56" Type="http://schemas.openxmlformats.org/officeDocument/2006/relationships/hyperlink" Target="..\..\Vasilis\AppData\Roaming\Microsoft\Excel\&#932;&#929;&#927;&#928;&#927;&#928;&#927;&#921;&#919;&#931;&#919;%20&#917;&#929;&#915;&#937;&#925;\&#924;&#913;&#921;&#927;&#931;%202016\&#913;&#916;&#931;%20222_2016.pdf" TargetMode="External"/><Relationship Id="rId35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66"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773" Type="http://schemas.openxmlformats.org/officeDocument/2006/relationships/hyperlink" Target="&#932;&#929;&#927;&#928;&#927;&#928;&#927;&#921;&#919;&#931;&#919;%20&#917;&#929;&#915;&#937;&#925;\&#927;&#922;&#932;&#937;&#914;&#929;&#921;&#927;&#931;%202020\160_21%20&#913;&#928;&#927;&#934;&#913;&#931;&#919;%20&#917;&#925;&#932;&#913;&#926;&#919;&#931;.pdf" TargetMode="External"/><Relationship Id="rId121" Type="http://schemas.openxmlformats.org/officeDocument/2006/relationships/hyperlink" Target="../../Vasilis/AppData/Roaming/Microsoft/Excel/&#917;&#928;&#921;&#932;&#929;&#927;&#928;&#917;&#931;%20&#928;&#913;&#929;&#913;&#922;&#927;&#923;&#927;&#933;&#920;&#919;&#931;&#919;&#931;/2016/19&#951;%20&#963;&#965;&#957;&#949;&#948;&#961;&#943;&#945;&#963;&#951;%208&#951;%20&#949;&#960;&#953;&#964;&#961;&#959;&#960;&#942;.pdf" TargetMode="External"/><Relationship Id="rId21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26" Type="http://schemas.openxmlformats.org/officeDocument/2006/relationships/hyperlink" Target="../../Vasilis/AppData/Roaming/Microsoft/Excel/&#932;&#929;&#927;&#928;&#927;&#928;&#927;&#921;&#919;&#931;&#919;%20&#917;&#929;&#915;&#937;&#925;/ADS_37_2015_FINAL.pdf" TargetMode="External"/><Relationship Id="rId633"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40" Type="http://schemas.openxmlformats.org/officeDocument/2006/relationships/hyperlink" Target="&#932;&#929;&#927;&#928;&#927;&#928;&#927;&#921;&#919;&#931;&#919;%20&#917;&#929;&#915;&#937;&#925;\2022\&#931;&#917;&#928;&#932;&#917;&#924;&#914;&#929;&#921;&#927;&#931;%2022\2022%2033&#951;%20&#917;&#928;&#921;&#932;&#929;&#927;&#928;&#919;%20&#917;&#913;&#928;%202012_2016.pdf" TargetMode="External"/><Relationship Id="rId67" Type="http://schemas.openxmlformats.org/officeDocument/2006/relationships/hyperlink" Target="../../Vasilis/AppData/Roaming/Microsoft/Excel/&#917;&#925;&#932;&#913;&#915;&#924;&#917;&#925;&#913;%20&#917;&#929;&#915;&#913;/&#931;&#933;&#925;&#932;&#919;&#929;&#919;&#931;&#919;%20&#922;&#932;&#921;&#929;&#921;&#937;&#925;%20%20&#913;&#915;&#921;&#927;&#933;%20&#916;&#919;&#924;&#919;&#932;&#929;&#921;&#927;&#933;/&#932;.&#916;/&#932;&#916;_&#931;&#933;&#925;&#932;%20&#922;&#932;&#921;&#929;%20&#913;&#915;%20&#916;&#919;&#924;_27_04_2016.docx" TargetMode="External"/><Relationship Id="rId272" Type="http://schemas.openxmlformats.org/officeDocument/2006/relationships/hyperlink" Target="../../Vasilis/AppData/Roaming/Microsoft/Excel/&#917;&#925;&#932;&#913;&#915;&#924;&#917;&#925;&#913;%20&#917;&#929;&#915;&#913;/&#925;&#927;&#917;&#924;&#914;&#929;&#921;&#927;&#931;%202016/&#928;&#929;&#927;&#924;&#919;&#920;&#917;&#921;&#913;%20&#917;&#926;&#927;&#928;&#923;&#921;&#931;&#924;&#927;&#933;%20&#913;&#916;&#917;&#931;&#928;&#927;&#932;&#937;&#925;/&#932;&#916;/&#932;,&#916;%20&#928;&#929;&#927;&#924;.%20&#917;&#926;&#927;&#928;&#923;.%20.&#913;&#916;&#917;&#931;&#928;&#927;&#932;&#937;&#925;%2017_11_16.pdf" TargetMode="External"/><Relationship Id="rId577"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700"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132" Type="http://schemas.openxmlformats.org/officeDocument/2006/relationships/hyperlink" Target="../../Vasilis/AppData/Roaming/Microsoft/Excel/&#932;&#929;&#927;&#928;&#927;&#928;&#927;&#921;&#919;&#931;&#919;%20&#917;&#929;&#915;&#937;&#925;/&#916;&#917;&#922;&#917;&#924;&#914;&#929;&#921;&#927;&#931;%202016/&#913;&#928;&#927;&#934;%20&#916;&#931;%20642_16.pdf" TargetMode="External"/><Relationship Id="rId784" Type="http://schemas.openxmlformats.org/officeDocument/2006/relationships/hyperlink" Target="../../Vasilis/AppData/Roaming/Microsoft/Excel/&#917;&#925;&#932;&#913;&#915;&#924;&#917;&#925;&#913;%20&#917;&#929;&#915;&#913;/&#925;&#927;&#917;&#924;&#914;&#929;&#921;&#927;&#931;%202016/&#928;&#929;&#927;&#914;&#927;&#923;&#919;%20&#928;&#917;&#918;&#927;&#928;&#927;&#929;&#921;&#922;&#927;&#933;%20&#932;&#927;&#933;&#929;&#921;&#931;&#924;&#927;&#933;/&#931;&#933;&#924;&#914;%20&#928;&#929;&#927;&#914;%20&#928;&#917;&#918;&#927;&#928;%20&#932;&#927;&#933;&#929;.pdf" TargetMode="External"/><Relationship Id="rId437" Type="http://schemas.openxmlformats.org/officeDocument/2006/relationships/hyperlink" Target="../../Vasilis/AppData/Roaming/Microsoft/Excel/&#917;&#925;&#932;&#913;&#915;&#924;&#917;&#925;&#913;%20&#917;&#929;&#915;&#913;/&#927;&#923;&#927;&#922;&#923;&#919;&#929;&#937;&#924;&#917;&#925;&#913;/&#928;&#923;&#913;&#932;&#917;&#921;&#913;%20&#913;&#921;&#913;&#925;&#919;&#931;" TargetMode="External"/><Relationship Id="rId644" Type="http://schemas.openxmlformats.org/officeDocument/2006/relationships/hyperlink" Target="../../Vasilis/AppData/Roaming/Microsoft/Excel/&#932;&#929;&#927;&#928;&#927;&#928;&#927;&#921;&#919;&#931;&#919;%20&#917;&#929;&#915;&#937;&#925;/&#924;&#913;&#921;&#927;&#931;%202018/&#913;&#928;&#927;&#934;&#913;&#931;&#919;%20373_2018%20&#924;&#913;&#924;&#913;&#932;&#931;&#917;&#921;&#927;%20&#932;&#929;&#927;&#928;&#927;&#928;.pdf" TargetMode="External"/><Relationship Id="rId851" Type="http://schemas.openxmlformats.org/officeDocument/2006/relationships/hyperlink" Target="&#932;&#929;&#927;&#928;&#927;&#928;&#927;&#921;&#919;&#931;&#919;%20&#917;&#929;&#915;&#937;&#925;\2023\&#934;&#917;&#914;&#929;&#927;&#933;&#913;&#929;&#921;&#927;&#931;\2023%2035&#951;%20&#917;&#928;&#921;&#932;&#929;&#927;&#928;&#919;%20&#917;&#913;&#928;%202012_2016.pdf" TargetMode="External"/><Relationship Id="rId283" Type="http://schemas.openxmlformats.org/officeDocument/2006/relationships/hyperlink" Target="../../Vasilis/AppData/Roaming/Microsoft/Excel/&#917;&#925;&#932;&#913;&#915;&#924;&#917;&#925;&#913;%20&#917;&#929;&#915;&#913;/&#925;&#927;&#917;&#924;&#914;&#929;&#921;&#927;&#931;%202016/&#931;&#919;&#924;&#913;&#925;&#931;&#919;%20&#916;&#921;&#922;&#932;&#933;&#927;&#933;%20&#928;&#917;&#918;&#927;&#928;&#927;&#929;&#921;&#922;&#927;&#933;%20&#932;&#927;&#933;&#929;&#921;&#931;&#924;&#927;&#933;/&#932;&#916;/&#932;,&#916;&#931;&#919;&#924;&#913;&#925;&#931;&#919;%20&#916;&#921;&#922;&#932;%20&#928;&#917;&#918;&#927;&#928;&#927;&#929;&#921;&#922;%20&#932;&#927;&#933;&#929;%2017_11_16.pdf" TargetMode="External"/><Relationship Id="rId490"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04" Type="http://schemas.openxmlformats.org/officeDocument/2006/relationships/hyperlink" Target="../../Vasilis/AppData/Roaming/Microsoft/Excel/&#917;&#925;&#932;&#913;&#915;&#924;&#917;&#925;&#913;%20&#917;&#929;&#915;&#913;/2017/&#927;&#916;&#921;&#922;&#919;%20&#913;&#931;&#934;&#913;&#923;&#917;&#921;&#913;%20&#916;&#919;&#924;&#927;&#933;%20&#922;&#927;&#918;&#913;&#925;&#919;&#931;/&#932;.&#916;/&#932;,&#916;%20&#927;&#916;&#921;&#922;&#919;%20&#913;&#931;&#934;&#913;&#923;&#917;&#921;&#913;%20%2015_05_2017.pdf" TargetMode="External"/><Relationship Id="rId711"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78" Type="http://schemas.openxmlformats.org/officeDocument/2006/relationships/hyperlink" Target="../../Vasilis/AppData/Roaming/Microsoft/Excel/&#917;&#925;&#932;&#913;&#915;&#924;&#917;&#925;&#913;%20&#917;&#929;&#915;&#913;/&#917;&#922;&#931;&#933;&#915;&#935;&#929;&#927;&#925;&#921;&#931;&#924;&#927;&#931;-&#914;&#917;&#923;&#932;%20&#935;&#937;&#929;&#937;&#925;%20&#928;&#929;&#913;&#931;&#921;&#925;&#927;&#933;-&#913;&#925;&#913;&#936;/&#932;&#916;/T&#916;.pdf" TargetMode="External"/><Relationship Id="rId143" Type="http://schemas.openxmlformats.org/officeDocument/2006/relationships/hyperlink" Target="../../Vasilis/AppData/Roaming/Microsoft/Excel/&#932;&#929;&#927;&#928;&#927;&#928;&#927;&#921;&#919;&#931;&#919;%20&#917;&#929;&#915;&#937;&#925;/&#916;&#917;&#922;&#917;&#924;&#914;&#929;&#921;&#927;&#931;%202016/&#913;&#928;&#927;&#934;%20&#916;&#931;%20699_16.pdf" TargetMode="External"/><Relationship Id="rId35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88"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795" Type="http://schemas.openxmlformats.org/officeDocument/2006/relationships/hyperlink" Target="..\..\Vasilis\AppData\Roaming\Microsoft\Excel\&#917;&#925;&#932;&#913;&#915;&#924;&#917;&#925;&#913;%20&#917;&#929;&#915;&#913;\&#931;&#933;&#925;&#932;&#919;&#929;&#919;&#931;&#919;%20&#922;&#932;&#921;&#929;&#921;&#937;&#925;%20%20&#913;&#915;&#921;&#927;&#933;%20&#916;&#919;&#924;&#919;&#932;&#929;&#921;&#927;&#933;\&#928;&#929;&#927;&#931;&#933;&#924;&#914;&#913;&#932;&#921;&#922;&#927;&#931;\&#931;&#933;&#924;&#914;&#913;&#919;&#931;%20&#931;&#933;&#925;&#932;%20&#922;&#932;&#921;&#929;&#921;&#937;&#925;%20&#913;&#915;.&#916;&#919;&#924;&#919;&#932;&#929;&#921;&#927;&#933;.pdf" TargetMode="External"/><Relationship Id="rId809" Type="http://schemas.openxmlformats.org/officeDocument/2006/relationships/hyperlink" Target="../../Vasilis/AppData/Roaming/Microsoft/Excel/&#917;&#925;&#932;&#913;&#915;&#924;&#917;&#925;&#913;%20&#917;&#929;&#915;&#913;/&#924;&#917;&#932;&#913;&#932;&#927;&#928;&#921;&#931;&#919;%20&#928;&#933;&#923;&#937;&#925;&#937;&#925;%20&#916;&#917;&#919;/&#931;&#965;&#956;&#966;&#969;&#957;&#951;&#964;&#953;&#954;&#972;%20&#935;&#945;&#961;&#945;&#965;&#947;&#942;&#962;%20&#965;&#960;&#959;&#947;&#949;&#947;&#961;&#945;&#956;&#956;&#941;&#957;&#959;.pdf" TargetMode="External"/><Relationship Id="rId9" Type="http://schemas.openxmlformats.org/officeDocument/2006/relationships/hyperlink" Target="../../Vasilis/AppData/Roaming/Microsoft/Excel/&#917;&#925;&#932;&#913;&#915;&#924;&#917;&#925;&#913;%20&#917;&#929;&#915;&#913;/&#917;&#922;&#915;&#913;&#932;&#913;&#931;&#932;&#913;&#931;&#919;%20&#934;&#937;&#932;&#927;&#914;&#927;&#923;&#932;&#913;&#921;&#922;&#937;&#925;%20&#931;&#932;&#913;&#920;&#924;&#937;&#925;%20&#931;&#917;%20&#922;&#932;&#921;&#929;&#921;&#913;%20&#916;&#919;&#924;&#927;&#933;%20&#922;&#927;&#918;&#913;&#925;&#919;&#931;/&#932;.&#916;/&#932;&#916;&#917;%20&#928;&#927;&#929;&#927;&#931;%202012_2016%2024-7-2015.DOC" TargetMode="External"/><Relationship Id="rId210"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48" Type="http://schemas.openxmlformats.org/officeDocument/2006/relationships/hyperlink" Target="../../Vasilis/AppData/Roaming/Microsoft/Excel/&#932;&#929;&#927;&#928;&#927;&#928;&#927;&#921;&#919;&#931;&#919;%20&#917;&#929;&#915;&#937;&#925;/&#924;&#913;&#929;&#932;&#921;&#927;&#931;%202017/&#913;&#916;&#931;%20134_2017.pdf" TargetMode="External"/><Relationship Id="rId655"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294" Type="http://schemas.openxmlformats.org/officeDocument/2006/relationships/hyperlink" Target="../../Vasilis/AppData/Roaming/Microsoft/Excel/&#917;&#928;&#921;&#932;&#929;&#927;&#928;&#917;&#931;%20&#928;&#913;&#929;&#913;&#922;&#927;&#923;&#927;&#933;&#920;&#919;&#931;&#919;&#931;/18%20&#951;%20&#931;&#933;&#925;&#917;&#916;&#929;&#921;&#913;&#931;&#919;%2019-10-2015.pdf" TargetMode="External"/><Relationship Id="rId308" Type="http://schemas.openxmlformats.org/officeDocument/2006/relationships/hyperlink" Target="../../Vasilis/AppData/Roaming/Microsoft/Excel/&#917;&#928;&#921;&#932;&#929;&#927;&#928;&#917;&#931;%20&#928;&#913;&#929;&#913;&#922;&#927;&#923;&#927;&#933;&#920;&#919;&#931;&#919;&#931;/18%20&#951;%20&#931;&#933;&#925;&#917;&#916;&#929;&#921;&#913;&#931;&#919;%2019-10-2015.pdf" TargetMode="External"/><Relationship Id="rId515" Type="http://schemas.openxmlformats.org/officeDocument/2006/relationships/hyperlink" Target="../../Vasilis/AppData/Roaming/Microsoft/Excel/&#917;&#925;&#932;&#913;&#915;&#924;&#917;&#925;&#913;%20&#917;&#929;&#915;&#913;/&#927;&#923;&#927;&#922;&#923;&#919;&#929;&#937;&#924;&#917;&#925;&#913;/&#928;&#917;&#929;&#921;&#914;&#913;&#923;&#923;&#927;&#925;&#932;&#921;&#922;&#917;&#931;%20&#913;&#916;&#917;&#921;&#927;&#916;&#927;&#932;&#919;&#931;&#917;&#921;&#931;%20&#922;&#913;&#921;" TargetMode="External"/><Relationship Id="rId722"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89" Type="http://schemas.openxmlformats.org/officeDocument/2006/relationships/hyperlink" Target="../../Vasilis/AppData/Roaming/Microsoft/Excel/&#917;&#928;&#921;&#932;&#929;&#927;&#928;&#917;&#931;%20&#928;&#913;&#929;&#913;&#922;&#927;&#923;&#927;&#933;&#920;&#919;&#931;&#919;&#931;/18%20&#951;%20&#931;&#933;&#925;&#917;&#916;&#929;&#921;&#913;&#931;&#919;%2019-10-2015.pdf" TargetMode="External"/><Relationship Id="rId154" Type="http://schemas.openxmlformats.org/officeDocument/2006/relationships/hyperlink" Target="../../Vasilis/AppData/Roaming/Microsoft/Excel/&#932;&#929;&#927;&#928;&#927;&#928;&#927;&#921;&#919;&#931;&#919;%20&#917;&#929;&#915;&#937;&#925;/&#916;&#917;&#922;&#917;&#924;&#914;&#929;&#921;&#927;&#931;%202016/&#913;&#928;&#927;&#934;%20&#916;&#931;%20699_16.pdf" TargetMode="External"/><Relationship Id="rId36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99"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459" Type="http://schemas.openxmlformats.org/officeDocument/2006/relationships/hyperlink" Target="../../Vasilis/AppData/Roaming/Microsoft/Excel/&#917;&#925;&#932;&#913;&#915;&#924;&#917;&#925;&#913;%20&#917;&#929;&#915;&#913;/&#925;&#927;&#917;&#924;&#914;&#929;&#921;&#927;&#931;%202016/&#927;&#923;&#927;&#922;&#923;&#919;&#929;&#937;&#931;&#919;%20&#924;&#917;&#923;&#917;&#932;&#937;&#925;%20&#917;&#929;&#915;&#937;&#925;%20&#933;&#928;&#927;&#916;&#927;&#924;&#937;&#925;/&#932;.&#916;/&#932;%20&#916;%20&#916;&#919;&#924;&#927;&#933;.pdf" TargetMode="External"/><Relationship Id="rId666"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16" Type="http://schemas.openxmlformats.org/officeDocument/2006/relationships/hyperlink" Target="../../Vasilis/AppData/Roaming/Microsoft/Excel/&#917;&#925;&#932;&#913;&#915;&#924;&#917;&#925;&#913;%20&#917;&#929;&#915;&#913;/&#928;&#929;&#927;&#924;&#919;&#920;&#917;&#921;&#913;%20&#922;&#913;&#921;%20&#913;&#925;&#932;&#921;&#922;&#913;&#932;&#913;&#931;&#932;&#913;&#931;&#919;%20&#923;&#913;&#924;&#928;&#932;&#919;&#929;&#937;&#925;%20&#924;&#917;%20&#932;&#917;&#935;&#925;&#927;&#923;&#927;&#915;&#921;&#913;&#931;%20LED%20&#915;&#921;&#913;%20&#932;&#919;&#925;%20&#917;&#926;&#927;&#921;&#922;&#927;&#925;&#927;&#924;&#919;&#931;&#919;%20&#919;&#923;&#917;&#922;&#932;&#929;&#921;&#922;&#919;&#931;%20&#917;&#925;&#917;&#929;&#915;&#917;&#921;&#913;&#931;%20&#931;&#932;&#927;%20&#916;&#919;&#924;&#927;&#932;&#921;&#922;&#927;%20&#934;&#937;&#932;&#921;&#931;&#924;&#927;%20&#932;&#927;&#933;%20&#916;&#919;&#924;&#927;&#933;%20&#922;&#927;&#918;&#913;&#925;&#919;&#931;/&#932;.&#916;/&#932;&#916;&#917;%20&#928;&#927;&#929;&#927;&#931;%202012_2016_21012015.docx" TargetMode="External"/><Relationship Id="rId221"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19" Type="http://schemas.openxmlformats.org/officeDocument/2006/relationships/hyperlink" Target="../../Vasilis/AppData/Roaming/Microsoft/Excel/&#917;&#928;&#921;&#932;&#929;&#927;&#928;&#917;&#931;%20&#928;&#913;&#929;&#913;&#922;&#927;&#923;&#927;&#933;&#920;&#919;&#931;&#919;&#931;/18%20&#951;%20&#931;&#933;&#925;&#917;&#916;&#929;&#921;&#913;&#931;&#919;%2019-10-2015.pdf" TargetMode="External"/><Relationship Id="rId526" Type="http://schemas.openxmlformats.org/officeDocument/2006/relationships/hyperlink" Target="../../Vasilis/AppData/Roaming/Microsoft/Excel/&#917;&#925;&#932;&#913;&#915;&#924;&#917;&#925;&#913;%20&#917;&#929;&#915;&#913;/&#927;&#923;&#927;&#922;&#923;&#919;&#929;&#937;&#924;&#917;&#925;&#913;/&#914;&#917;&#923;&#932;&#921;&#937;&#931;&#919;%20&#922;&#933;&#922;&#923;%20&#931;&#933;&#925;&#920;%20&#924;&#917;&#932;&#913;&#926;&#933;%20&#927;&#921;&#922;%202017" TargetMode="External"/><Relationship Id="rId733" Type="http://schemas.openxmlformats.org/officeDocument/2006/relationships/hyperlink" Target="&#932;&#929;&#927;&#928;&#927;&#928;&#927;&#921;&#919;&#931;&#919;%20&#917;&#929;&#915;&#937;&#925;\&#924;&#913;&#921;&#927;&#931;%20%202020\&#913;&#928;&#927;&#934;&#913;&#931;&#919;%20&#917;&#925;&#932;&#913;&#926;&#919;&#931;%20309_20.pdf" TargetMode="External"/><Relationship Id="rId165" Type="http://schemas.openxmlformats.org/officeDocument/2006/relationships/hyperlink" Target="../../Vasilis/AppData/Roaming/Microsoft/Excel/&#932;&#929;&#927;&#928;&#927;&#928;&#927;&#921;&#919;&#931;&#919;%20&#917;&#929;&#915;&#937;&#925;/&#916;&#917;&#922;&#917;&#924;&#914;&#929;&#921;&#927;&#931;%202016/&#913;&#928;&#927;&#934;%20&#916;&#931;%20699_16.pdf" TargetMode="External"/><Relationship Id="rId372" Type="http://schemas.openxmlformats.org/officeDocument/2006/relationships/hyperlink" Target="../../Vasilis/AppData/Roaming/Microsoft/Excel/&#932;&#929;&#927;&#928;&#927;&#928;&#927;&#921;&#919;&#931;&#919;%20&#917;&#929;&#915;&#937;&#925;/ADS_37_2015_FINAL.pdf" TargetMode="External"/><Relationship Id="rId677" Type="http://schemas.openxmlformats.org/officeDocument/2006/relationships/hyperlink" Target="../../Vasilis/AppData/Roaming/Microsoft/Excel/&#932;&#929;&#927;&#928;&#927;&#928;&#927;&#921;&#919;&#931;&#919;%20&#917;&#929;&#915;&#937;&#925;/&#916;&#917;&#922;&#917;&#924;&#914;&#929;&#921;&#927;&#931;%202018/1-0852-2018%20&#917;&#913;&#928;%202012-2016-%20&#925;&#941;&#949;&#962;%20&#949;&#957;&#964;&#940;&#958;&#949;&#953;&#962;%20&#941;&#961;&#947;&#969;&#957;.pdf" TargetMode="External"/><Relationship Id="rId800" Type="http://schemas.openxmlformats.org/officeDocument/2006/relationships/hyperlink" Target="../../Vasilis/AppData/Roaming/Microsoft/Excel/&#917;&#925;&#932;&#913;&#915;&#924;&#917;&#925;&#913;%20&#917;&#929;&#915;&#913;/&#931;&#933;&#924;&#928;&#923;&#919;&#929;&#937;&#924;&#913;&#932;&#921;&#922;&#917;&#931;%20&#917;&#929;&#915;&#913;&#931;&#921;&#917;&#931;%20&#914;&#921;&#914;&#923;&#921;&#927;&#920;&#919;&#922;&#919;/&#931;&#933;&#924;&#914;%20&#931;&#933;&#924;&#928;&#923;%20&#914;&#921;&#914;&#923;.pdf" TargetMode="External"/><Relationship Id="rId232"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7" Type="http://schemas.openxmlformats.org/officeDocument/2006/relationships/hyperlink" Target="../../Vasilis/AppData/Roaming/Microsoft/Excel/&#932;&#929;&#927;&#928;&#927;&#928;&#927;&#921;&#919;&#931;&#919;%20&#917;&#929;&#915;&#937;&#925;/ADS_275_2015_periv%208_7_15%20(1).pdf" TargetMode="External"/><Relationship Id="rId537" Type="http://schemas.openxmlformats.org/officeDocument/2006/relationships/hyperlink" Target="../../Vasilis/AppData/Roaming/Microsoft/Excel/&#932;&#929;&#927;&#928;&#927;&#928;&#927;&#921;&#919;&#931;&#919;%20&#917;&#929;&#915;&#937;&#925;/&#913;&#928;&#929;&#921;&#923;&#921;&#927;&#931;%202017/&#913;&#916;&#931;%20229_2017%20&#933;&#928;&#927;&#914;&#927;&#923;&#919;%20&#928;&#929;&#927;&#932;&#913;&#931;&#919;&#931;.pdf" TargetMode="External"/><Relationship Id="rId744" Type="http://schemas.openxmlformats.org/officeDocument/2006/relationships/hyperlink" Target="../../Vasilis/AppData/Roaming/Microsoft/Excel/&#932;&#929;&#927;&#928;&#927;&#928;&#927;&#921;&#919;&#931;&#919;%20&#917;&#929;&#915;&#937;&#925;/ADS_37_2015_FINAL.pdf" TargetMode="External"/><Relationship Id="rId80" Type="http://schemas.openxmlformats.org/officeDocument/2006/relationships/hyperlink" Target="../../Vasilis/AppData/Roaming/Microsoft/Excel/&#917;&#928;&#921;&#932;&#929;&#927;&#928;&#917;&#931;%20&#928;&#913;&#929;&#913;&#922;&#927;&#923;&#927;&#933;&#920;&#919;&#931;&#919;&#931;/2016/19&#951;%20&#963;&#965;&#957;&#949;&#948;&#961;&#943;&#945;&#963;&#951;%208&#951;%20&#949;&#960;&#953;&#964;&#961;&#959;&#960;&#942;.pdf" TargetMode="External"/><Relationship Id="rId176" Type="http://schemas.openxmlformats.org/officeDocument/2006/relationships/hyperlink" Target="../../Vasilis/AppData/Roaming/Microsoft/Excel/&#917;&#925;&#932;&#913;&#915;&#924;&#917;&#925;&#913;%20&#917;&#929;&#915;&#913;/&#925;&#927;&#917;&#924;&#914;&#929;&#921;&#927;&#931;%202016/&#917;&#925;&#917;&#929;&#915;&#917;&#921;&#913;&#922;&#919;%20&#913;&#925;&#913;&#914;&#913;&#920;&#924;&#921;&#931;&#919;%203&#927;&#933;%20&#915;&#933;&#924;&#925;&#913;&#931;&#921;&#927;&#933;/&#932;&#916;&#917;/&#932;&#916;&#917;%20&#928;&#927;&#929;&#927;&#931;_3&#959;%20&#915;&#965;&#956;&#957;&#945;&#963;&#953;&#959;_%202012_2016%2007112016.pdf" TargetMode="External"/><Relationship Id="rId383" Type="http://schemas.openxmlformats.org/officeDocument/2006/relationships/hyperlink" Target="../../Vasilis/AppData/Roaming/Microsoft/Excel/&#932;&#929;&#927;&#928;&#927;&#928;&#927;&#921;&#919;&#931;&#919;%20&#917;&#929;&#915;&#937;&#925;/ADS_37_2015_FINAL.pdf" TargetMode="External"/><Relationship Id="rId590"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04"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811" Type="http://schemas.openxmlformats.org/officeDocument/2006/relationships/hyperlink" Target="../../Vasilis/AppData/Roaming/Microsoft/Excel/&#917;&#925;&#932;&#913;&#915;&#924;&#917;&#925;&#913;%20&#917;&#929;&#915;&#913;/&#915;&#919;&#928;&#917;&#916;&#927;%205&#935;5%20&#913;&#915;%20&#916;&#919;&#924;/&#931;&#933;&#924;&#914;&#913;&#931;&#919;%205&#935;5%20&#913;&#915;.&#916;&#919;&#924;&#919;&#932;&#929;&#921;&#927;&#931;.pdf" TargetMode="External"/><Relationship Id="rId24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50" Type="http://schemas.openxmlformats.org/officeDocument/2006/relationships/hyperlink" Target="..\..\Vasilis\AppData\Roaming\Microsoft\Excel\&#932;&#929;&#927;&#928;&#927;&#928;&#927;&#921;&#919;&#931;&#919;%20&#917;&#929;&#915;&#937;&#925;\&#924;&#913;&#929;&#932;&#921;&#927;&#931;%202017\&#913;&#916;&#931;%20134_2017.pdf" TargetMode="External"/><Relationship Id="rId688" Type="http://schemas.openxmlformats.org/officeDocument/2006/relationships/hyperlink" Target="../AppData/Local/Temp/&#932;&#929;&#927;&#928;&#927;&#928;&#927;&#921;&#919;&#931;&#919;%20&#917;&#929;&#915;&#937;&#925;/&#924;&#913;&#921;&#927;&#931;%202017/&#913;&#928;&#927;&#934;&#913;&#931;&#919;%20&#917;&#925;&#932;&#913;&#926;&#919;&#931;%20264-17.pdf" TargetMode="External"/><Relationship Id="rId38" Type="http://schemas.openxmlformats.org/officeDocument/2006/relationships/hyperlink" Target="../../Vasilis/AppData/Roaming/Microsoft/Excel/&#932;&#929;&#927;&#928;&#927;&#928;&#927;&#921;&#919;&#931;&#919;%20&#917;&#929;&#915;&#937;&#925;/&#924;&#913;&#921;&#927;&#931;%202016/&#913;&#916;&#931;%20222_2016.pdf" TargetMode="External"/><Relationship Id="rId103" Type="http://schemas.openxmlformats.org/officeDocument/2006/relationships/hyperlink" Target="../../Vasilis/AppData/Roaming/Microsoft/Excel/&#917;&#928;&#921;&#932;&#929;&#927;&#928;&#917;&#931;%20&#928;&#913;&#929;&#913;&#922;&#927;&#923;&#927;&#933;&#920;&#919;&#931;&#919;&#931;/18%20&#951;%20&#931;&#933;&#925;&#917;&#916;&#929;&#921;&#913;&#931;&#919;%2019-10-2015.pdf" TargetMode="External"/><Relationship Id="rId310" Type="http://schemas.openxmlformats.org/officeDocument/2006/relationships/hyperlink" Target="../../Vasilis/AppData/Roaming/Microsoft/Excel/&#917;&#928;&#921;&#932;&#929;&#927;&#928;&#917;&#931;%20&#928;&#913;&#929;&#913;&#922;&#927;&#923;&#927;&#933;&#920;&#919;&#931;&#919;&#931;/18%20&#951;%20&#931;&#933;&#925;&#917;&#916;&#929;&#921;&#913;&#931;&#919;%2019-10-2015.pdf" TargetMode="External"/><Relationship Id="rId548"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55" Type="http://schemas.openxmlformats.org/officeDocument/2006/relationships/hyperlink" Target="&#932;&#929;&#927;&#928;&#927;&#928;&#927;&#921;&#919;&#931;&#919;%20&#917;&#929;&#915;&#937;&#925;\&#924;&#913;&#921;&#927;&#931;%20%202020\&#913;&#928;&#927;&#934;&#913;&#931;&#919;%20&#917;&#925;&#932;&#913;&#926;&#919;&#931;%20309_20.pdf" TargetMode="External"/><Relationship Id="rId91" Type="http://schemas.openxmlformats.org/officeDocument/2006/relationships/hyperlink" Target="../../Vasilis/AppData/Roaming/Microsoft/Excel/&#917;&#928;&#921;&#932;&#929;&#927;&#928;&#917;&#931;%20&#928;&#913;&#929;&#913;&#922;&#927;&#923;&#927;&#933;&#920;&#919;&#931;&#919;&#931;/18%20&#951;%20&#931;&#933;&#925;&#917;&#916;&#929;&#921;&#913;&#931;&#919;%2019-10-2015.pdf" TargetMode="External"/><Relationship Id="rId18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94" Type="http://schemas.openxmlformats.org/officeDocument/2006/relationships/hyperlink" Target="../../Vasilis/AppData/Roaming/Microsoft/Excel/&#932;&#929;&#927;&#928;&#927;&#928;&#927;&#921;&#919;&#931;&#919;%20&#917;&#929;&#915;&#937;&#925;/ADS_37_2015_FINAL.pdf" TargetMode="External"/><Relationship Id="rId408" Type="http://schemas.openxmlformats.org/officeDocument/2006/relationships/hyperlink" Target="../../Vasilis/AppData/Roaming/Microsoft/Excel/&#932;&#929;&#927;&#928;&#927;&#928;&#927;&#921;&#919;&#931;&#919;%20&#917;&#929;&#915;&#937;&#925;/ADS_37_2015_FINAL.pdf" TargetMode="External"/><Relationship Id="rId615"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22" Type="http://schemas.openxmlformats.org/officeDocument/2006/relationships/hyperlink" Target="&#932;&#929;&#927;&#928;&#927;&#928;&#927;&#921;&#919;&#931;&#919;%20&#917;&#929;&#915;&#937;&#925;\2022\&#931;&#917;&#928;&#932;&#917;&#924;&#914;&#929;&#921;&#927;&#931;%2022\2022%2033&#951;%20&#917;&#928;&#921;&#932;&#929;&#927;&#928;&#919;%20&#917;&#913;&#928;%202012_2016.pdf" TargetMode="External"/><Relationship Id="rId254" Type="http://schemas.openxmlformats.org/officeDocument/2006/relationships/hyperlink" Target="../../Vasilis/AppData/Roaming/Microsoft/Excel/&#917;&#925;&#932;&#913;&#915;&#924;&#917;&#925;&#913;%20&#917;&#929;&#915;&#913;/&#925;&#927;&#917;&#924;&#914;&#929;&#921;&#927;&#931;%202016/&#927;&#923;&#927;&#922;&#923;&#919;&#929;&#937;&#931;&#919;%20&#913;&#925;%20&#914;&#917;&#929;&#924;&#921;&#927;-LIDL/&#932;&#916;/&#932;&#916;_BERMIO-LIDL17_11_2016.pdf" TargetMode="External"/><Relationship Id="rId699"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49" Type="http://schemas.openxmlformats.org/officeDocument/2006/relationships/hyperlink" Target="../../Vasilis/AppData/Roaming/Microsoft/Excel/&#932;&#929;&#927;&#928;&#927;&#928;&#927;&#921;&#919;&#931;&#919;%20&#917;&#929;&#915;&#937;&#925;/&#924;&#913;&#921;&#927;&#931;%202016/&#913;&#916;&#931;%20222_2016.pdf" TargetMode="External"/><Relationship Id="rId114" Type="http://schemas.openxmlformats.org/officeDocument/2006/relationships/hyperlink" Target="../../Vasilis/AppData/Roaming/Microsoft/Excel/&#917;&#928;&#921;&#932;&#929;&#927;&#928;&#917;&#931;%20&#928;&#913;&#929;&#913;&#922;&#927;&#923;&#927;&#933;&#920;&#919;&#931;&#919;&#931;/2016/14&#951;%20&#963;&#965;&#957;&#949;&#948;&#961;&#953;&#945;&#963;&#951;%2013072016.pdf" TargetMode="External"/><Relationship Id="rId461"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59"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66" Type="http://schemas.openxmlformats.org/officeDocument/2006/relationships/hyperlink" Target="&#932;&#929;&#927;&#928;&#927;&#928;&#927;&#921;&#919;&#931;&#919;%20&#917;&#929;&#915;&#937;&#925;\&#924;&#913;&#921;&#927;&#931;%20%202020\&#913;&#928;&#927;&#934;&#913;&#931;&#919;%20&#917;&#925;&#932;&#913;&#926;&#919;&#931;%20309_20.pdf" TargetMode="External"/><Relationship Id="rId19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321" Type="http://schemas.openxmlformats.org/officeDocument/2006/relationships/hyperlink" Target="../../Vasilis/AppData/Roaming/Microsoft/Excel/&#917;&#928;&#921;&#932;&#929;&#927;&#928;&#917;&#931;%20&#928;&#913;&#929;&#913;&#922;&#927;&#923;&#927;&#933;&#920;&#919;&#931;&#919;&#931;/18%20&#951;%20&#931;&#933;&#925;&#917;&#916;&#929;&#921;&#913;&#931;&#919;%2019-10-2015.pdf" TargetMode="External"/><Relationship Id="rId419" Type="http://schemas.openxmlformats.org/officeDocument/2006/relationships/hyperlink" Target="../../Vasilis/AppData/Roaming/Microsoft/Excel/&#932;&#929;&#927;&#928;&#927;&#928;&#927;&#921;&#919;&#931;&#919;%20&#917;&#929;&#915;&#937;&#925;/ADS_37_2015_FINAL.pdf" TargetMode="External"/><Relationship Id="rId626"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33" Type="http://schemas.openxmlformats.org/officeDocument/2006/relationships/hyperlink" Target="&#932;&#929;&#927;&#928;&#927;&#928;&#927;&#921;&#919;&#931;&#919;%20&#917;&#929;&#915;&#937;&#925;\2022\&#931;&#917;&#928;&#932;&#917;&#924;&#914;&#929;&#921;&#927;&#931;%2022\2022%2033&#951;%20&#917;&#928;&#921;&#932;&#929;&#927;&#928;&#919;%20&#917;&#913;&#928;%202012_2016.pdf" TargetMode="External"/><Relationship Id="rId265" Type="http://schemas.openxmlformats.org/officeDocument/2006/relationships/hyperlink" Target="../../Vasilis/AppData/Roaming/Microsoft/Excel/&#917;&#925;&#932;&#913;&#915;&#924;&#917;&#925;&#913;%20&#917;&#929;&#915;&#913;/&#925;&#927;&#917;&#924;&#914;&#929;&#921;&#927;&#931;%202016/&#916;&#913;&#931;&#927;&#922;&#927;&#924;&#921;&#922;&#919;%20&#924;&#917;&#923;&#917;&#932;&#919;%20&#913;&#923;&#931;&#933;&#923;&#923;&#921;&#937;&#925;%20&#928;&#927;&#923;&#919;&#931;%20&#922;&#927;&#918;&#913;&#925;&#919;&#931;/&#932;&#916;/&#932;&#916;&#917;_&#948;&#945;&#963;_&#956;&#949;&#955;_&#945;&#955;&#963;_23112016.pdf" TargetMode="External"/><Relationship Id="rId472"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125" Type="http://schemas.openxmlformats.org/officeDocument/2006/relationships/hyperlink" Target="../../Vasilis/AppData/Roaming/Microsoft/Excel/&#917;&#928;&#921;&#932;&#929;&#927;&#928;&#917;&#931;%20&#928;&#913;&#929;&#913;&#922;&#927;&#923;&#927;&#933;&#920;&#919;&#931;&#919;&#931;/2016/14&#951;%20&#963;&#965;&#957;&#949;&#948;&#961;&#953;&#945;&#963;&#951;%2013072016.pdf" TargetMode="External"/><Relationship Id="rId332" Type="http://schemas.openxmlformats.org/officeDocument/2006/relationships/hyperlink" Target="../../Vasilis/AppData/Roaming/Microsoft/Excel/&#917;&#928;&#921;&#932;&#929;&#927;&#928;&#917;&#931;%20&#928;&#913;&#929;&#913;&#922;&#927;&#923;&#927;&#933;&#920;&#919;&#931;&#919;&#931;/18%20&#951;%20&#931;&#933;&#925;&#917;&#916;&#929;&#921;&#913;&#931;&#919;%2019-10-2015.pdf" TargetMode="External"/><Relationship Id="rId777" Type="http://schemas.openxmlformats.org/officeDocument/2006/relationships/hyperlink" Target="&#932;&#929;&#927;&#928;&#927;&#928;&#927;&#921;&#919;&#931;&#919;%20&#917;&#929;&#915;&#937;&#925;\2021\&#925;&#927;&#917;&#924;&#914;&#929;&#921;&#927;&#931;%202021\&#913;&#928;&#927;&#934;&#913;&#931;&#919;%20&#917;&#925;&#932;&#913;&#926;&#919;&#931;%201792_21.pdf" TargetMode="External"/><Relationship Id="rId637"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844" Type="http://schemas.openxmlformats.org/officeDocument/2006/relationships/hyperlink" Target="&#932;&#929;&#927;&#928;&#927;&#928;&#927;&#921;&#919;&#931;&#919;%20&#917;&#929;&#915;&#937;&#925;\2023\&#934;&#917;&#914;&#929;&#927;&#933;&#913;&#929;&#921;&#927;&#931;\2023%2035&#951;%20&#917;&#928;&#921;&#932;&#929;&#927;&#928;&#919;%20&#917;&#913;&#928;%202012_2016.pdf" TargetMode="External"/><Relationship Id="rId276" Type="http://schemas.openxmlformats.org/officeDocument/2006/relationships/hyperlink" Target="../../Vasilis/AppData/Roaming/Microsoft/Excel/&#917;&#925;&#932;&#913;&#915;&#924;&#917;&#925;&#913;%20&#917;&#929;&#915;&#913;/&#925;&#927;&#917;&#924;&#914;&#929;&#921;&#927;&#931;%202016/&#913;&#928;&#913;&#921;&#932;&#927;&#933;&#924;&#917;&#925;&#917;&#931;%20&#917;&#929;&#915;&#913;&#931;&#921;&#917;&#931;%20&#932;&#917;&#922;&#924;%20&#913;&#916;&#917;&#921;&#927;&#916;&#927;&#932;&#919;&#931;&#917;&#937;&#925;/&#932;&#916;/&#932;&#916;&#917;&#913;&#928;&#913;&#921;&#932;&#927;&#933;&#924;&#917;&#925;&#917;&#931;%20&#917;&#929;&#915;&#913;&#931;&#921;&#917;&#931;%20&#932;&#917;&#922;&#924;%20&#913;&#916;&#917;&#921;&#927;&#916;.%20%2017_11_16.pdf" TargetMode="External"/><Relationship Id="rId483"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90" Type="http://schemas.openxmlformats.org/officeDocument/2006/relationships/hyperlink" Target="../AppData/Local/Temp/&#932;&#929;&#927;&#928;&#927;&#928;&#927;&#921;&#919;&#931;&#919;%20&#917;&#929;&#915;&#937;&#925;/&#924;&#913;&#921;&#927;&#931;%202017/&#913;&#928;&#927;&#934;&#913;&#931;&#919;%20&#917;&#925;&#932;&#913;&#926;&#919;&#931;%20264-17.pdf" TargetMode="External"/><Relationship Id="rId704" Type="http://schemas.openxmlformats.org/officeDocument/2006/relationships/hyperlink" Target="&#917;&#925;&#932;&#913;&#915;&#924;&#917;&#925;&#913;%20&#917;&#929;&#915;&#913;\&#927;&#923;&#927;&#922;&#923;&#919;&#929;&#937;&#924;&#917;&#925;&#913;\&#913;&#925;&#913;&#914;&#913;&#920;&#924;&#921;&#931;&#919;%20&#916;&#919;&#924;&#927;&#932;&#921;&#922;&#937;&#925;%20&#927;&#916;&#937;&#925;%20&#927;&#921;&#922;&#921;&#931;&#924;&#937;&#925;" TargetMode="External"/><Relationship Id="rId40" Type="http://schemas.openxmlformats.org/officeDocument/2006/relationships/hyperlink" Target="../../Vasilis/AppData/Roaming/Microsoft/Excel/&#932;&#929;&#927;&#928;&#927;&#928;&#927;&#921;&#919;&#931;&#919;%20&#917;&#929;&#915;&#937;&#925;/&#924;&#913;&#921;&#927;&#931;%202016/&#913;&#916;&#931;%20222_2016.pdf" TargetMode="External"/><Relationship Id="rId136" Type="http://schemas.openxmlformats.org/officeDocument/2006/relationships/hyperlink" Target="../../Vasilis/AppData/Roaming/Microsoft/Excel/&#932;&#929;&#927;&#928;&#927;&#928;&#927;&#921;&#919;&#931;&#919;%20&#917;&#929;&#915;&#937;&#925;/&#916;&#917;&#922;&#917;&#924;&#914;&#929;&#921;&#927;&#931;%202016/&#913;&#928;&#927;&#934;%20&#916;&#931;%20642_16.pdf" TargetMode="External"/><Relationship Id="rId343" Type="http://schemas.openxmlformats.org/officeDocument/2006/relationships/hyperlink" Target="../../Vasilis/AppData/Roaming/Microsoft/Excel/&#917;&#928;&#921;&#932;&#929;&#927;&#928;&#917;&#931;%20&#928;&#913;&#929;&#913;&#922;&#927;&#923;&#927;&#933;&#920;&#919;&#931;&#919;&#931;/18%20&#951;%20&#931;&#933;&#925;&#917;&#916;&#929;&#921;&#913;&#931;&#919;%2019-10-2015.pdf" TargetMode="External"/><Relationship Id="rId550"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88" Type="http://schemas.openxmlformats.org/officeDocument/2006/relationships/hyperlink" Target="../../Vasilis/AppData/Roaming/Microsoft/Excel/&#917;&#925;&#932;&#913;&#915;&#924;&#917;&#925;&#913;%20&#917;&#929;&#915;&#913;/&#931;&#914;&#913;&#922;/&#928;&#929;&#927;&#915;&#929;&#913;&#924;&#924;&#913;&#932;&#921;&#922;&#919;/&#932;&#929;&#927;&#928;%20&#931;&#914;&#913;&#922;%20&#924;&#917;%20&#922;&#919;&#924;&#916;&#919;&#931;.pdf" TargetMode="External"/><Relationship Id="rId20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648" Type="http://schemas.openxmlformats.org/officeDocument/2006/relationships/hyperlink" Target="../../Vasilis/AppData/Roaming/Microsoft/Excel/&#934;&#913;&#922;&#917;&#923;&#927;&#931;%20&#928;&#927;&#929;&#927;&#933;%20&#915;&#921;&#913;%20&#916;&#921;&#922;/&#913;&#928;&#927;&#934;&#913;&#931;&#917;&#921;&#931;%20&#916;.&#931;/&#913;&#916;&#931;%20755_2017.pdf" TargetMode="External"/><Relationship Id="rId855" Type="http://schemas.openxmlformats.org/officeDocument/2006/relationships/hyperlink" Target="&#932;&#929;&#927;&#928;&#927;&#928;&#927;&#921;&#919;&#931;&#919;%20&#917;&#929;&#915;&#937;&#925;\2023\&#934;&#917;&#914;&#929;&#927;&#933;&#913;&#929;&#921;&#927;&#931;\2023%2035&#951;%20&#917;&#928;&#921;&#932;&#929;&#927;&#928;&#919;%20&#917;&#913;&#928;%202012_2016.pdf" TargetMode="External"/><Relationship Id="rId287" Type="http://schemas.openxmlformats.org/officeDocument/2006/relationships/hyperlink" Target="../../Vasilis/AppData/Roaming/Microsoft/Excel/&#932;&#929;&#927;&#928;&#927;&#928;&#927;&#921;&#919;&#931;&#919;%20&#917;&#929;&#915;&#937;&#925;/ADS%20351_2015.pdf" TargetMode="External"/><Relationship Id="rId410" Type="http://schemas.openxmlformats.org/officeDocument/2006/relationships/hyperlink" Target="../../Vasilis/AppData/Roaming/Microsoft/Excel/&#932;&#929;&#927;&#928;&#927;&#928;&#927;&#921;&#919;&#931;&#919;%20&#917;&#929;&#915;&#937;&#925;/ADS_37_2015_FINAL.pdf" TargetMode="External"/><Relationship Id="rId494"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508" Type="http://schemas.openxmlformats.org/officeDocument/2006/relationships/hyperlink" Target="../../Vasilis/AppData/Roaming/Microsoft/Excel/&#917;&#925;&#932;&#913;&#915;&#924;&#917;&#925;&#913;%20&#917;&#929;&#915;&#913;/&#927;&#923;&#927;&#922;&#923;&#919;&#929;&#937;&#924;&#917;&#925;&#913;/&#924;&#917;&#932;&#913;&#932;&#927;&#928;&#921;&#931;&#919;%20&#928;&#933;&#923;&#937;&#925;&#937;&#925;%20&#916;&#917;&#919;" TargetMode="External"/><Relationship Id="rId715" Type="http://schemas.openxmlformats.org/officeDocument/2006/relationships/hyperlink" Target="&#932;&#929;&#927;&#928;&#927;&#928;&#927;&#921;&#919;&#931;&#919;%20&#917;&#929;&#915;&#937;&#925;\&#924;&#913;&#921;&#927;&#931;%20%202020\&#913;&#928;&#927;&#934;&#913;&#931;&#919;%20&#917;&#925;&#932;&#913;&#926;&#919;&#931;%20309_20.pdf" TargetMode="External"/><Relationship Id="rId147" Type="http://schemas.openxmlformats.org/officeDocument/2006/relationships/hyperlink" Target="../../Vasilis/AppData/Roaming/Microsoft/Excel/&#932;&#929;&#927;&#928;&#927;&#928;&#927;&#921;&#919;&#931;&#919;%20&#917;&#929;&#915;&#937;&#925;/&#916;&#917;&#922;&#917;&#924;&#914;&#929;&#921;&#927;&#931;%202016/&#913;&#928;&#927;&#934;%20&#916;&#931;%20699_16.pdf" TargetMode="External"/><Relationship Id="rId35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799" Type="http://schemas.openxmlformats.org/officeDocument/2006/relationships/hyperlink" Target="..\..\Vasilis\AppData\Roaming\Microsoft\Excel\&#917;&#925;&#932;&#913;&#915;&#924;&#917;&#925;&#913;%20&#917;&#929;&#915;&#913;\&#917;&#922;&#931;&#933;&#915;&#935;&#929;&#927;&#925;&#921;&#931;&#924;&#927;&#931;-&#914;&#917;&#923;&#932;%20&#935;&#937;&#929;&#937;&#925;%20&#928;&#929;&#913;&#931;&#921;&#925;&#927;&#933;-&#913;&#925;&#913;&#936;\&#928;&#929;&#927;&#931;&#933;&#924;&#914;&#913;&#932;&#921;&#922;&#927;&#931;\&#931;&#933;&#924;&#914;%20&#917;&#922;&#931;&#933;&#915;&#935;&#929;&#927;&#925;.pdf" TargetMode="External"/><Relationship Id="rId51" Type="http://schemas.openxmlformats.org/officeDocument/2006/relationships/hyperlink" Target="../../Vasilis/AppData/Roaming/Microsoft/Excel/&#917;&#925;&#932;&#913;&#915;&#924;&#917;&#925;&#913;%20&#917;&#929;&#915;&#913;/&#927;&#923;&#927;&#922;&#923;&#919;&#929;&#937;&#924;&#917;&#925;&#913;/&#928;&#917;&#929;&#921;&#914;&#913;&#923;&#923;&#927;&#925;&#932;&#921;&#922;&#917;&#931;%20&#913;&#916;&#917;&#921;&#927;&#916;&#927;&#932;&#919;&#931;&#917;&#921;&#931;%20&#922;&#913;&#921;/&#932;.&#916;/&#932;&#916;&#917;_21072016.pdf" TargetMode="External"/><Relationship Id="rId561"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59"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214"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98" Type="http://schemas.openxmlformats.org/officeDocument/2006/relationships/hyperlink" Target="../../Vasilis/AppData/Roaming/Microsoft/Excel/&#917;&#928;&#921;&#932;&#929;&#927;&#928;&#917;&#931;%20&#928;&#913;&#929;&#913;&#922;&#927;&#923;&#927;&#933;&#920;&#919;&#931;&#919;&#931;/18%20&#951;%20&#931;&#933;&#925;&#917;&#916;&#929;&#921;&#913;&#931;&#919;%2019-10-2015.pdf" TargetMode="External"/><Relationship Id="rId421" Type="http://schemas.openxmlformats.org/officeDocument/2006/relationships/hyperlink" Target="../../Vasilis/AppData/Roaming/Microsoft/Excel/&#932;&#929;&#927;&#928;&#927;&#928;&#927;&#921;&#919;&#931;&#919;%20&#917;&#929;&#915;&#937;&#925;/ADS_37_2015_FINAL.pdf" TargetMode="External"/><Relationship Id="rId519" Type="http://schemas.openxmlformats.org/officeDocument/2006/relationships/hyperlink" Target="../../Vasilis/AppData/Roaming/Microsoft/Excel/&#917;&#925;&#932;&#913;&#915;&#924;&#917;&#925;&#913;%20&#917;&#929;&#915;&#913;/&#928;&#929;&#927;&#925;&#919;&#920;&#917;&#921;&#913;%20&#917;&#915;&#922;&#913;&#932;&#913;&#931;&#932;&#913;&#931;&#919;%20&#933;&#928;&#927;&#915;&#917;&#921;&#937;&#925;%20&#931;&#933;&#931;&#932;&#919;&#924;&#913;&#932;&#937;&#925;" TargetMode="External"/><Relationship Id="rId158" Type="http://schemas.openxmlformats.org/officeDocument/2006/relationships/hyperlink" Target="../../Vasilis/AppData/Roaming/Microsoft/Excel/&#932;&#929;&#927;&#928;&#927;&#928;&#927;&#921;&#919;&#931;&#919;%20&#917;&#929;&#915;&#937;&#925;/&#916;&#917;&#922;&#917;&#924;&#914;&#929;&#921;&#927;&#931;%202016/&#913;&#928;&#927;&#934;%20&#916;&#931;%20699_16.pdf" TargetMode="External"/><Relationship Id="rId726" Type="http://schemas.openxmlformats.org/officeDocument/2006/relationships/hyperlink" Target="../../Vasilis/AppData/Roaming/Microsoft/Excel/&#932;&#929;&#927;&#928;&#927;&#928;&#927;&#921;&#919;&#931;&#919;%20&#917;&#929;&#915;&#937;&#925;/&#924;&#913;&#929;&#932;&#921;&#927;&#931;%202017/&#913;&#916;&#931;%20134_2017.pdf" TargetMode="External"/><Relationship Id="rId62" Type="http://schemas.openxmlformats.org/officeDocument/2006/relationships/hyperlink" Target="../../Vasilis/AppData/Roaming/Microsoft/Excel/&#917;&#925;&#932;&#913;&#915;&#924;&#917;&#925;&#913;%20&#917;&#929;&#915;&#913;/&#927;&#923;&#927;&#922;&#923;&#919;&#929;&#937;&#924;&#917;&#925;&#913;/&#922;&#929;&#927;&#922;&#927;&#931;/T&#916;/&#932;&#916;%20&#922;&#929;&#927;&#922;&#927;&#931;%20%2026_8_2016.pdf" TargetMode="External"/><Relationship Id="rId365" Type="http://schemas.openxmlformats.org/officeDocument/2006/relationships/hyperlink" Target="../../Vasilis/AppData/Roaming/Microsoft/Excel/&#932;&#929;&#927;&#928;&#927;&#928;&#927;&#921;&#919;&#931;&#919;%20&#917;&#929;&#915;&#937;&#925;/ADS_37_2015_FINAL.pdf" TargetMode="External"/><Relationship Id="rId572" Type="http://schemas.openxmlformats.org/officeDocument/2006/relationships/hyperlink" Target="../../Vasilis/AppData/Roaming/Microsoft/Excel/&#917;&#925;&#932;&#913;&#915;&#924;&#917;&#925;&#913;%20&#917;&#929;&#915;&#913;/&#927;&#923;&#927;&#922;&#923;&#919;&#929;&#937;&#924;&#917;&#925;&#913;/&#924;&#917;&#932;&#913;&#934;&#927;&#929;&#913;%20&#914;&#921;&#914;&#923;&#921;&#927;&#920;&#919;&#922;&#919;&#931;" TargetMode="External"/><Relationship Id="rId225"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32" Type="http://schemas.openxmlformats.org/officeDocument/2006/relationships/hyperlink" Target="../../Vasilis/AppData/Roaming/Microsoft/Excel/&#917;&#925;&#932;&#913;&#915;&#924;&#917;&#925;&#913;%20&#917;&#929;&#915;&#913;/&#922;&#932;&#921;&#929;&#921;&#913;%20&#922;&#927;&#921;&#925;&#937;&#925;&#921;&#922;&#937;&#925;%20&#933;&#928;&#927;&#916;&#927;&#924;&#937;&#925;" TargetMode="External"/><Relationship Id="rId737" Type="http://schemas.openxmlformats.org/officeDocument/2006/relationships/hyperlink" Target="&#932;&#929;&#927;&#928;&#927;&#928;&#927;&#921;&#919;&#931;&#919;%20&#917;&#929;&#915;&#937;&#925;\&#924;&#913;&#921;&#927;&#931;%20%202020\&#913;&#928;&#927;&#934;&#913;&#931;&#919;%20&#917;&#925;&#932;&#913;&#926;&#919;&#931;%20309_20.pdf" TargetMode="External"/><Relationship Id="rId73" Type="http://schemas.openxmlformats.org/officeDocument/2006/relationships/hyperlink" Target="../../Vasilis/AppData/Roaming/Microsoft/Excel/&#917;&#925;&#932;&#913;&#915;&#924;&#917;&#925;&#913;%20&#917;&#929;&#915;&#913;/&#922;&#913;&#932;&#913;&#931;&#922;&#917;&#933;%20&#932;&#917;&#935;&#925;%20&#917;&#929;&#915;&#937;&#925;%20&#922;&#913;&#921;&#931;&#913;&#929;&#917;&#921;&#913;&#931;%20&#922;&#923;&#928;/&#932;&#916;/&#932;&#916;_&#922;&#913;&#932;&#913;&#931;&#922;&#917;&#933;&#919;%20&#932;&#917;&#935;&#925;,&#917;&#929;&#915;&#937;&#925;_27_04_2016.docx" TargetMode="External"/><Relationship Id="rId169" Type="http://schemas.openxmlformats.org/officeDocument/2006/relationships/hyperlink" Target="../../Vasilis/AppData/Roaming/Microsoft/Excel/&#932;&#929;&#927;&#928;&#927;&#928;&#927;&#921;&#919;&#931;&#919;%20&#917;&#929;&#915;&#937;&#925;/&#916;&#917;&#922;&#917;&#924;&#914;&#929;&#921;&#927;&#931;%202016/&#913;&#928;&#927;&#934;%20&#916;&#931;%20699_16.pdf" TargetMode="External"/><Relationship Id="rId376" Type="http://schemas.openxmlformats.org/officeDocument/2006/relationships/hyperlink" Target="../../Vasilis/AppData/Roaming/Microsoft/Excel/&#932;&#929;&#927;&#928;&#927;&#928;&#927;&#921;&#919;&#931;&#919;%20&#917;&#929;&#915;&#937;&#925;/ADS_37_2015_FINAL.pdf" TargetMode="External"/><Relationship Id="rId583" Type="http://schemas.openxmlformats.org/officeDocument/2006/relationships/hyperlink" Target="../../Vasilis/AppData/Roaming/Microsoft/Excel/&#917;&#925;&#932;&#913;&#915;&#924;&#917;&#925;&#913;%20&#917;&#929;&#915;&#913;/&#914;&#917;&#923;&#932;&#921;&#937;&#931;&#919;%20&#913;&#920;&#923;%20&#917;&#915;&#922;%20&#922;&#913;&#921;%20&#922;&#913;&#932;&#913;&#931;&#922;&#917;&#933;&#919;%20&#925;&#917;&#937;&#925;" TargetMode="External"/><Relationship Id="rId790" Type="http://schemas.openxmlformats.org/officeDocument/2006/relationships/hyperlink" Target="..\..\Vasilis\AppData\Roaming\Microsoft\Excel\&#917;&#925;&#932;&#913;&#915;&#924;&#917;&#925;&#913;%20&#917;&#929;&#915;&#913;\&#927;&#923;&#927;&#922;&#923;&#919;&#929;&#937;&#931;&#919;%20&#913;&#920;&#923;%20&#917;&#915;&#922;&#913;&#932;%20&#913;&#921;&#913;&#925;&#919;&#931;\&#931;&#933;&#924;&#914;&#913;&#931;&#919;\&#931;&#933;&#924;&#914;&#913;&#931;&#919;.pdf" TargetMode="External"/><Relationship Id="rId804" Type="http://schemas.openxmlformats.org/officeDocument/2006/relationships/hyperlink" Target="../../Vasilis/AppData/Roaming/Microsoft/Excel/&#917;&#925;&#932;&#913;&#915;&#924;&#917;&#925;&#913;%20&#917;&#929;&#915;&#913;/&#913;&#925;&#913;&#920;&#917;&#937;&#929;&#919;&#931;&#919;%20&#932;&#927;&#933;%20&#914;1%20&#931;&#932;&#913;&#916;&#921;&#927;&#933;%20&#915;&#928;&#931;/&#928;&#929;&#927;&#915;&#929;&#913;&#924;&#924;&#913;&#932;&#921;&#922;&#919;/19375-12.05.2016%20&#928;&#929;&#927;&#915;&#929;.&#915;&#928;&#931;.pdf" TargetMode="External"/><Relationship Id="rId4" Type="http://schemas.openxmlformats.org/officeDocument/2006/relationships/hyperlink" Target="../../Vasilis/AppData/Roaming/Microsoft/Excel/&#917;&#925;&#932;&#913;&#915;&#924;&#917;&#925;&#913;%20&#917;&#929;&#915;&#913;/&#932;&#927;&#928;&#921;&#922;&#927;%20&#917;&#925;&#917;&#929;&#915;&#917;&#921;&#913;&#922;&#927;%20&#931;&#935;&#917;&#916;&#921;&#927;/&#932;.&#916;/&#932;&#916;&#917;_&#932;&#917;&#916;%2016062015.doc" TargetMode="External"/><Relationship Id="rId236"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43" Type="http://schemas.openxmlformats.org/officeDocument/2006/relationships/hyperlink" Target="../../Vasilis/AppData/Roaming/Microsoft/Excel/&#917;&#925;&#932;&#913;&#915;&#924;&#917;&#925;&#913;%20&#917;&#929;&#915;&#913;/&#927;&#923;&#927;&#922;&#923;&#919;&#929;&#937;&#924;&#917;&#925;&#913;/&#924;&#917;&#923;&#917;&#932;&#919;-&#927;&#923;&#927;&#922;&#923;&#919;&#929;&#937;&#924;&#917;&#925;&#927;&#931;%20&#931;&#935;&#917;&#916;&#921;&#913;&#931;&#924;&#927;&#931;%20&#916;&#921;&#913;&#935;%20&#913;&#928;&#927;&#929;" TargetMode="External"/><Relationship Id="rId650" Type="http://schemas.openxmlformats.org/officeDocument/2006/relationships/hyperlink" Target="../../Vasilis/AppData/Roaming/Microsoft/Excel/&#934;&#913;&#922;&#917;&#923;&#927;&#931;%20&#928;&#927;&#929;&#927;&#933;%20&#915;&#921;&#913;%20&#916;&#921;&#922;/&#913;&#928;&#927;&#934;&#913;&#931;&#917;&#921;&#931;%20&#916;.&#931;/&#913;&#916;&#931;%20755_2017.pdf" TargetMode="External"/><Relationship Id="rId303" Type="http://schemas.openxmlformats.org/officeDocument/2006/relationships/hyperlink" Target="../../Vasilis/AppData/Roaming/Microsoft/Excel/&#917;&#928;&#921;&#932;&#929;&#927;&#928;&#917;&#931;%20&#928;&#913;&#929;&#913;&#922;&#927;&#923;&#927;&#933;&#920;&#919;&#931;&#919;&#931;/18%20&#951;%20&#931;&#933;&#925;&#917;&#916;&#929;&#921;&#913;&#931;&#919;%2019-10-2015.pdf" TargetMode="External"/><Relationship Id="rId748" Type="http://schemas.openxmlformats.org/officeDocument/2006/relationships/hyperlink" Target="../../Vasilis/AppData/Roaming/Microsoft/Excel/&#932;&#929;&#927;&#928;&#927;&#928;&#927;&#921;&#919;&#931;&#919;%20&#917;&#929;&#915;&#937;&#925;/ADS_37_2015_FINAL.pdf" TargetMode="External"/><Relationship Id="rId84" Type="http://schemas.openxmlformats.org/officeDocument/2006/relationships/hyperlink" Target="../../Vasilis/AppData/Roaming/Microsoft/Excel/&#917;&#925;&#932;&#913;&#915;&#924;&#917;&#925;&#913;%20&#917;&#929;&#915;&#913;/&#927;&#923;&#927;&#922;&#923;&#919;&#929;&#937;&#924;&#917;&#925;&#913;/&#917;&#923;&#917;&#915;&#935;&#927;&#931;%20&#928;&#927;&#921;&#927;&#932;&#919;&#932;&#913;&#931;%20&#933;&#916;&#913;&#932;&#937;&#925;/&#932;&#916;/&#932;&#916;&#917;_21072016.pdf" TargetMode="External"/><Relationship Id="rId387" Type="http://schemas.openxmlformats.org/officeDocument/2006/relationships/hyperlink" Target="../../Vasilis/AppData/Roaming/Microsoft/Excel/&#932;&#929;&#927;&#928;&#927;&#928;&#927;&#921;&#919;&#931;&#919;%20&#917;&#929;&#915;&#937;&#925;/ADS_37_2015_FINAL.pdf" TargetMode="External"/><Relationship Id="rId510" Type="http://schemas.openxmlformats.org/officeDocument/2006/relationships/hyperlink" Target="../../Vasilis/AppData/Roaming/Microsoft/Excel/&#917;&#925;&#932;&#913;&#915;&#924;&#917;&#925;&#913;%20&#917;&#929;&#915;&#913;/&#927;&#923;&#927;&#922;&#923;&#919;&#929;&#937;&#924;&#917;&#925;&#913;/&#931;&#932;&#929;&#913;&#932;&#919;&#915;&#921;&#922;&#927;%20&#931;&#935;&#917;&#916;&#921;&#927;%20&#924;&#913;&#929;&#922;&#917;&#932;&#921;&#925;&#915;" TargetMode="External"/><Relationship Id="rId594" Type="http://schemas.openxmlformats.org/officeDocument/2006/relationships/hyperlink" Target="../../Vasilis/AppData/Roaming/Microsoft/Excel/&#932;&#929;&#927;&#928;&#927;&#928;&#927;&#921;&#919;&#931;&#919;%20&#917;&#929;&#915;&#937;&#925;/&#916;&#917;&#922;&#917;&#924;&#914;&#929;&#921;&#927;&#931;%20%202017/&#913;&#916;&#931;%20755_2017%20&#933;&#928;&#927;&#914;&#927;&#923;&#919;%20&#932;&#929;&#927;&#928;.&#927;&#929;&#920;&#919;%20&#917;&#928;&#913;&#925;&#913;&#923;&#919;&#936;&#919;.pdf" TargetMode="External"/><Relationship Id="rId608"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815" Type="http://schemas.openxmlformats.org/officeDocument/2006/relationships/hyperlink" Target="&#932;&#929;&#927;&#928;&#927;&#928;&#927;&#921;&#919;&#931;&#919;%20&#917;&#929;&#915;&#937;&#925;\2022\&#924;&#913;&#921;&#927;&#931;%2022\2022%2032&#951;%20&#917;&#928;&#921;&#932;&#929;&#927;&#928;&#919;%20&#917;&#913;&#928;%202012_2016.pdf" TargetMode="External"/><Relationship Id="rId247" Type="http://schemas.openxmlformats.org/officeDocument/2006/relationships/hyperlink" Target="../../Vasilis/AppData/Roaming/Microsoft/Excel/&#917;&#925;&#932;&#913;&#915;&#924;&#917;&#925;&#913;%20&#917;&#929;&#915;&#913;/&#925;&#927;&#917;&#924;&#914;&#929;&#921;&#927;&#931;%202016/&#914;&#917;&#923;&#932;&#921;&#937;&#931;&#919;%20&#913;&#920;&#923;%20&#917;&#915;&#922;%20&#922;&#913;&#921;%20&#922;&#913;&#932;&#913;&#931;&#922;&#917;&#933;&#919;%20&#925;&#917;&#937;&#925;/&#932;&#916;/&#932;,&#916;%20&#914;&#917;&#923;&#932;&#921;&#937;&#931;&#919;%20&#913;&#920;&#923;%20&#917;&#915;&#922;&#913;&#932;%20%2017_11_16.pdf" TargetMode="External"/><Relationship Id="rId107" Type="http://schemas.openxmlformats.org/officeDocument/2006/relationships/hyperlink" Target="../../Vasilis/AppData/Roaming/Microsoft/Excel/&#917;&#928;&#921;&#932;&#929;&#927;&#928;&#917;&#931;%20&#928;&#913;&#929;&#913;&#922;&#927;&#923;&#927;&#933;&#920;&#919;&#931;&#919;&#931;/18%20&#951;%20&#931;&#933;&#925;&#917;&#916;&#929;&#921;&#913;&#931;&#919;%2019-10-2015.pdf" TargetMode="External"/><Relationship Id="rId454" Type="http://schemas.openxmlformats.org/officeDocument/2006/relationships/hyperlink" Target="../../Vasilis/AppData/Roaming/Microsoft/Excel/&#932;&#929;&#927;&#928;&#927;&#928;&#927;&#921;&#919;&#931;&#919;%20&#917;&#929;&#915;&#937;&#925;/&#924;&#913;&#929;&#932;&#921;&#927;&#931;%202017/&#913;&#916;&#931;%20134_2017.pdf" TargetMode="External"/><Relationship Id="rId661"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759" Type="http://schemas.openxmlformats.org/officeDocument/2006/relationships/hyperlink" Target="&#932;&#929;&#927;&#928;&#927;&#928;&#927;&#921;&#919;&#931;&#919;%20&#917;&#929;&#915;&#937;&#925;\&#924;&#913;&#921;&#927;&#931;%20%202020\&#913;&#928;&#927;&#934;&#913;&#931;&#919;%20&#917;&#925;&#932;&#913;&#926;&#919;&#931;%20309_20.pdf" TargetMode="External"/><Relationship Id="rId11" Type="http://schemas.openxmlformats.org/officeDocument/2006/relationships/hyperlink" Target="../../Vasilis/AppData/Roaming/Microsoft/Excel/&#917;&#925;&#932;&#913;&#915;&#924;&#917;&#925;&#913;%20&#917;&#929;&#915;&#913;/&#924;&#917;&#923;&#917;&#932;&#917;&#931;%20&#937;&#929;&#921;&#924;&#913;&#925;&#931;&#919;&#931;%20.....2014-20120/&#932;.&#916;/&#932;&#916;&#917;%20&#917;&#913;&#928;%202012%202016%2012-3-2015.doc" TargetMode="External"/><Relationship Id="rId314" Type="http://schemas.openxmlformats.org/officeDocument/2006/relationships/hyperlink" Target="../../Vasilis/AppData/Roaming/Microsoft/Excel/&#917;&#928;&#921;&#932;&#929;&#927;&#928;&#917;&#931;%20&#928;&#913;&#929;&#913;&#922;&#927;&#923;&#927;&#933;&#920;&#919;&#931;&#919;&#931;/18%20&#951;%20&#931;&#933;&#925;&#917;&#916;&#929;&#921;&#913;&#931;&#919;%2019-10-2015.pdf" TargetMode="External"/><Relationship Id="rId398" Type="http://schemas.openxmlformats.org/officeDocument/2006/relationships/hyperlink" Target="../../Vasilis/AppData/Roaming/Microsoft/Excel/&#932;&#929;&#927;&#928;&#927;&#928;&#927;&#921;&#919;&#931;&#919;%20&#917;&#929;&#915;&#937;&#925;/ADS_37_2015_FINAL.pdf" TargetMode="External"/><Relationship Id="rId521" Type="http://schemas.openxmlformats.org/officeDocument/2006/relationships/hyperlink" Target="../../Vasilis/AppData/Roaming/Microsoft/Excel/&#917;&#925;&#932;&#913;&#915;&#924;&#917;&#925;&#913;%20&#917;&#929;&#915;&#913;/&#927;&#923;&#927;&#922;&#923;&#919;&#929;&#937;&#924;&#917;&#925;&#913;/&#922;&#913;&#932;&#913;&#931;&#922;&#917;&#933;&#919;%20&#914;&#913;&#931;&#917;&#937;&#925;%20&#928;&#917;&#929;&#921;&#934;&#929;&#913;&#926;&#917;&#937;&#925;%20&#915;&#919;&#928;&#917;&#916;&#927;&#933;%20&#913;&#921;&#913;&#925;&#919;&#931;" TargetMode="External"/><Relationship Id="rId619"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95" Type="http://schemas.openxmlformats.org/officeDocument/2006/relationships/hyperlink" Target="../../Vasilis/AppData/Roaming/Microsoft/Excel/&#917;&#928;&#921;&#932;&#929;&#927;&#928;&#917;&#931;%20&#928;&#913;&#929;&#913;&#922;&#927;&#923;&#927;&#933;&#920;&#919;&#931;&#919;&#931;/18%20&#951;%20&#931;&#933;&#925;&#917;&#916;&#929;&#921;&#913;&#931;&#919;%2019-10-2015.pdf" TargetMode="External"/><Relationship Id="rId160" Type="http://schemas.openxmlformats.org/officeDocument/2006/relationships/hyperlink" Target="../../Vasilis/AppData/Roaming/Microsoft/Excel/&#932;&#929;&#927;&#928;&#927;&#928;&#927;&#921;&#919;&#931;&#919;%20&#917;&#929;&#915;&#937;&#925;/&#916;&#917;&#922;&#917;&#924;&#914;&#929;&#921;&#927;&#931;%202016/&#913;&#928;&#927;&#934;%20&#916;&#931;%20699_16.pdf" TargetMode="External"/><Relationship Id="rId826" Type="http://schemas.openxmlformats.org/officeDocument/2006/relationships/hyperlink" Target="&#932;&#929;&#927;&#928;&#927;&#928;&#927;&#921;&#919;&#931;&#919;%20&#917;&#929;&#915;&#937;&#925;\2022\&#931;&#917;&#928;&#932;&#917;&#924;&#914;&#929;&#921;&#927;&#931;%2022\&#913;&#927;&#917;%20587_27.9.2022%20&#933;&#960;&#959;&#946;&#959;&#955;&#942;&#962;%20&#928;&#961;&#959;&#964;&#940;&#963;&#949;&#969;&#957;%20&#917;&#913;&#928;%202012_2016.pdf" TargetMode="External"/><Relationship Id="rId258" Type="http://schemas.openxmlformats.org/officeDocument/2006/relationships/hyperlink" Target="../../Vasilis/AppData/Roaming/Microsoft/Excel/&#917;&#925;&#932;&#913;&#915;&#924;&#917;&#925;&#913;%20&#917;&#929;&#915;&#913;/&#925;&#927;&#917;&#924;&#914;&#929;&#921;&#927;&#931;%202016/&#922;&#927;&#918;&#913;&#925;&#919;%202020+/&#932;&#916;&#917;/&#932;&#916;&#917;_&#932;&#917;&#916;_&#922;&#927;&#918;&#913;&#925;&#919;%202020_%2004112016.pdf" TargetMode="External"/><Relationship Id="rId465"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72" Type="http://schemas.openxmlformats.org/officeDocument/2006/relationships/hyperlink" Target="../../Vasilis/AppData/Roaming/Microsoft/Excel/&#932;&#929;&#927;&#928;&#927;&#928;&#927;&#921;&#919;&#931;&#919;%20&#917;&#929;&#915;&#937;&#925;/&#934;&#917;&#914;&#929;&#927;&#933;&#913;&#929;&#921;&#927;&#931;%202019/&#913;&#928;&#927;&#934;&#913;&#931;&#919;%20&#917;&#925;&#932;&#913;&#926;&#919;&#931;%2092_2019.pdf" TargetMode="External"/><Relationship Id="rId22" Type="http://schemas.openxmlformats.org/officeDocument/2006/relationships/hyperlink" Target="../../Vasilis/AppData/Roaming/Microsoft/Excel/&#917;&#925;&#932;&#913;&#915;&#924;&#917;&#925;&#913;%20&#917;&#929;&#915;&#913;/GIS/&#932;&#916;&#917;/_&#932;&#916;&#917;_GIS%202012-2016_%206_8_2015.doc" TargetMode="External"/><Relationship Id="rId118" Type="http://schemas.openxmlformats.org/officeDocument/2006/relationships/hyperlink" Target="../../Vasilis/AppData/Roaming/Microsoft/Excel/&#917;&#928;&#921;&#932;&#929;&#927;&#928;&#917;&#931;%20&#928;&#913;&#929;&#913;&#922;&#927;&#923;&#927;&#933;&#920;&#919;&#931;&#919;&#931;/2016/14&#951;%20&#963;&#965;&#957;&#949;&#948;&#961;&#953;&#945;&#963;&#951;%2013072016.pdf" TargetMode="External"/><Relationship Id="rId325" Type="http://schemas.openxmlformats.org/officeDocument/2006/relationships/hyperlink" Target="../../Vasilis/AppData/Roaming/Microsoft/Excel/&#917;&#928;&#921;&#932;&#929;&#927;&#928;&#917;&#931;%20&#928;&#913;&#929;&#913;&#922;&#927;&#923;&#927;&#933;&#920;&#919;&#931;&#919;&#931;/18%20&#951;%20&#931;&#933;&#925;&#917;&#916;&#929;&#921;&#913;&#931;&#919;%2019-10-2015.pdf" TargetMode="External"/><Relationship Id="rId532" Type="http://schemas.openxmlformats.org/officeDocument/2006/relationships/hyperlink" Target="../../Vasilis/AppData/Roaming/Microsoft/Excel/&#932;&#929;&#927;&#928;&#927;&#928;&#927;&#921;&#919;&#931;&#919;%20&#917;&#929;&#915;&#937;&#925;/&#924;&#913;&#921;&#927;&#931;%202017/&#913;&#928;&#927;&#934;&#913;&#931;&#919;%20&#917;&#925;&#932;&#913;&#926;&#919;&#931;%20264-17.pdf" TargetMode="External"/><Relationship Id="rId171" Type="http://schemas.openxmlformats.org/officeDocument/2006/relationships/hyperlink" Target="../../Vasilis/AppData/Roaming/Microsoft/Excel/&#932;&#929;&#927;&#928;&#927;&#928;&#927;&#921;&#919;&#931;&#919;%20&#917;&#929;&#915;&#937;&#925;/&#916;&#917;&#922;&#917;&#924;&#914;&#929;&#921;&#927;&#931;%202016/&#913;&#928;&#927;&#934;%20&#916;&#931;%20699_16.pdf" TargetMode="External"/><Relationship Id="rId837" Type="http://schemas.openxmlformats.org/officeDocument/2006/relationships/hyperlink" Target="&#932;&#929;&#927;&#928;&#927;&#928;&#927;&#921;&#919;&#931;&#919;%20&#917;&#929;&#915;&#937;&#925;\2022\&#931;&#917;&#928;&#932;&#917;&#924;&#914;&#929;&#921;&#927;&#931;%2022\2022%2033&#951;%20&#917;&#928;&#921;&#932;&#929;&#927;&#928;&#919;%20&#917;&#913;&#928;%202012_2016.pdf" TargetMode="External"/><Relationship Id="rId269" Type="http://schemas.openxmlformats.org/officeDocument/2006/relationships/hyperlink" Target="../../Vasilis/AppData/Roaming/Microsoft/Excel/&#917;&#925;&#932;&#913;&#915;&#924;&#917;&#925;&#913;%20&#917;&#929;&#915;&#913;/&#925;&#927;&#917;&#924;&#914;&#929;&#921;&#927;&#931;%202016/&#928;&#929;&#927;&#924;&#919;&#920;&#917;&#921;&#913;%20&#924;&#919;&#935;%20&#917;&#926;&#927;&#928;&#923;&#921;&#931;&#924;&#927;&#933;%20&#928;&#929;&#913;&#931;&#921;&#925;&#927;/&#932;&#916;/&#932;,&#916;%20&#928;&#929;&#927;&#924;&#919;&#920;%20&#924;&#919;&#935;%20&#917;&#926;&#927;&#928;&#923;&#921;&#931;&#924;%20&#928;&#929;&#913;&#931;&#921;&#925;&#927;&#933;%2017_11_16.pdf" TargetMode="External"/><Relationship Id="rId476" Type="http://schemas.openxmlformats.org/officeDocument/2006/relationships/hyperlink" Target="../../Vasilis/AppData/Roaming/Microsoft/Excel/&#917;&#925;&#932;&#913;&#915;&#924;&#917;&#925;&#913;%20&#917;&#929;&#915;&#913;/&#925;&#927;&#917;&#924;&#914;&#929;&#921;&#927;&#931;%202016/&#913;&#928;&#927;&#932;&#933;&#928;&#937;&#931;&#919;%20&#916;&#921;&#913;&#932;&#919;&#929;&#919;&#932;&#917;&#927;&#933;%20&#918;&#913;&#934;&#917;&#921;&#929;&#913;&#922;&#919;/&#932;.&#916;/&#932;&#916;&#917;%20&#928;&#927;&#929;&#927;&#931;%202012_2016%20_&#913;&#928;&#927;&#932;&#933;&#928;&#937;&#931;&#917;&#921;&#931;.DOC" TargetMode="External"/><Relationship Id="rId683" Type="http://schemas.openxmlformats.org/officeDocument/2006/relationships/hyperlink" Target="../../Vasilis/AppData/Roaming/Microsoft/Excel/&#917;&#925;&#932;&#913;&#915;&#924;&#917;&#925;&#913;%20&#917;&#929;&#915;&#913;/&#927;&#923;&#927;&#922;&#923;&#919;&#929;&#937;&#924;&#917;&#925;&#913;/&#931;&#933;&#924;&#928;&#923;&#919;&#929;&#937;&#924;&#913;&#932;&#921;&#922;&#917;&#931;%20&#917;&#929;&#915;&#913;&#931;&#921;&#917;&#931;%20&#914;&#921;&#914;&#923;&#921;&#927;&#920;&#919;&#922;&#919;" TargetMode="External"/><Relationship Id="rId33" Type="http://schemas.openxmlformats.org/officeDocument/2006/relationships/hyperlink" Target="../../Vasilis/AppData/Roaming/Microsoft/Excel/&#917;&#925;&#932;&#913;&#915;&#924;&#917;&#925;&#913;%20&#917;&#929;&#915;&#913;/&#924;&#927;&#933;&#931;&#917;&#921;&#927;&#923;&#927;&#915;&#921;&#922;&#919;/&#932;.&#916;/&#932;&#917;&#935;&#925;&#921;&#922;&#927;_&#916;&#917;&#923;&#932;&#921;&#927;_&#917;&#929;&#915;&#927;&#933;_29032016.pdf" TargetMode="External"/><Relationship Id="rId129" Type="http://schemas.openxmlformats.org/officeDocument/2006/relationships/hyperlink" Target="../../Vasilis/AppData/Roaming/Microsoft/Excel/&#917;&#928;&#921;&#932;&#929;&#927;&#928;&#917;&#931;%20&#928;&#913;&#929;&#913;&#922;&#927;&#923;&#927;&#933;&#920;&#919;&#931;&#919;&#931;/18%20&#951;%20&#931;&#933;&#925;&#917;&#916;&#929;&#921;&#913;&#931;&#919;%2019-10-2015.pdf" TargetMode="External"/><Relationship Id="rId336" Type="http://schemas.openxmlformats.org/officeDocument/2006/relationships/hyperlink" Target="../../Vasilis/AppData/Roaming/Microsoft/Excel/&#917;&#928;&#921;&#932;&#929;&#927;&#928;&#917;&#931;%20&#928;&#913;&#929;&#913;&#922;&#927;&#923;&#927;&#933;&#920;&#919;&#931;&#919;&#931;/18%20&#951;%20&#931;&#933;&#925;&#917;&#916;&#929;&#921;&#913;&#931;&#919;%2019-10-2015.pdf" TargetMode="External"/><Relationship Id="rId543" Type="http://schemas.openxmlformats.org/officeDocument/2006/relationships/hyperlink" Target="../../Vasilis/AppData/Roaming/Microsoft/Excel/&#917;&#925;&#932;&#913;&#915;&#924;&#917;&#925;&#913;%20&#917;&#929;&#915;&#913;/&#925;&#927;&#917;&#924;&#914;&#929;&#921;&#927;&#931;%202016/&#913;&#928;&#927;&#922;&#913;&#932;&#913;&#931;&#932;&#913;&#931;&#919;%20&#927;&#916;&#937;&#925;%20&#928;&#927;&#923;&#919;&#931;%20&amp;%20&#932;&#922;%20&#922;&#927;&#918;&#913;&#925;&#919;&#931;" TargetMode="External"/><Relationship Id="rId182" Type="http://schemas.openxmlformats.org/officeDocument/2006/relationships/hyperlink" Target="../../Vasilis/AppData/Roaming/Microsoft/Excel/&#917;&#925;&#932;&#913;&#915;&#924;&#917;&#925;&#913;%20&#917;&#929;&#915;&#913;/&#925;&#927;&#917;&#924;&#914;&#929;&#921;&#927;&#931;%202016/&#916;&#917;&#933;&#913;&#922;/&#917;&#931;%20&amp;&#917;&#926;&#937;&#932;&#917;&#929;%20&#916;&#921;&#922;&#932;%20&#933;&#916;&#929;%20&#916;&#929;&#917;&#928;&#913;&#925;&#927;&#933;/&#932;&#916;&#917;%20&#917;&#963;&#969;&#964;&#949;&#961;&#953;&#954;&#972;%20&#954;&#945;&#953;%20&#949;&#958;&#969;&#964;&#949;&#961;&#953;&#954;&#972;%20&#948;&#943;&#954;&#964;&#965;&#959;%20&#973;&#948;&#961;&#949;&#965;&#963;&#951;&#962;%20&#916;&#961;&#949;&#960;&#940;&#957;&#959;&#965;.pdf" TargetMode="External"/><Relationship Id="rId403" Type="http://schemas.openxmlformats.org/officeDocument/2006/relationships/hyperlink" Target="..\..\Vasilis\AppData\Roaming\Microsoft\Excel\&#932;&#929;&#927;&#928;&#927;&#928;&#927;&#921;&#919;&#931;&#919;%20&#917;&#929;&#915;&#937;&#925;\ADS_37_2015_FINAL.pdf" TargetMode="External"/><Relationship Id="rId750" Type="http://schemas.openxmlformats.org/officeDocument/2006/relationships/hyperlink" Target="../../Vasilis/AppData/Roaming/Microsoft/Excel/&#932;&#929;&#927;&#928;&#927;&#928;&#927;&#921;&#919;&#931;&#919;%20&#917;&#929;&#915;&#937;&#925;/ADS_37_2015_FINAL.pdf" TargetMode="External"/><Relationship Id="rId848" Type="http://schemas.openxmlformats.org/officeDocument/2006/relationships/hyperlink" Target="&#932;&#929;&#927;&#928;&#927;&#928;&#927;&#921;&#919;&#931;&#919;%20&#917;&#929;&#915;&#937;&#925;\2023\&#934;&#917;&#914;&#929;&#927;&#933;&#913;&#929;&#921;&#927;&#931;\2023%2035&#951;%20&#917;&#928;&#921;&#932;&#929;&#927;&#928;&#919;%20&#917;&#913;&#928;%202012_2016.pdf" TargetMode="External"/><Relationship Id="rId487" Type="http://schemas.openxmlformats.org/officeDocument/2006/relationships/hyperlink" Target="../../Vasilis/AppData/Roaming/Microsoft/Excel/&#932;&#929;&#927;&#928;&#927;&#928;&#927;&#921;&#919;&#931;&#919;%20&#917;&#929;&#915;&#937;&#925;/&#924;&#913;&#929;&#932;&#921;&#927;&#931;%202017/&#913;&#928;&#927;&#934;&#913;&#931;&#919;%20&#917;&#925;&#932;&#913;&#926;&#919;&#931;%2084_2017.pdf" TargetMode="External"/><Relationship Id="rId610"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694"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708" Type="http://schemas.openxmlformats.org/officeDocument/2006/relationships/hyperlink" Target="&#932;&#929;&#927;&#928;&#927;&#928;&#927;&#921;&#919;&#931;&#919;%20&#917;&#929;&#915;&#937;&#925;\&#924;&#913;&#921;&#927;&#931;%20%202020\&#913;&#928;&#927;&#934;&#913;&#931;&#919;%20&#917;&#925;&#932;&#913;&#926;&#919;&#931;%20309_20.pdf" TargetMode="External"/><Relationship Id="rId347" Type="http://schemas.openxmlformats.org/officeDocument/2006/relationships/hyperlink" Target="../../Vasilis/AppData/Roaming/Microsoft/Excel/&#917;&#928;&#921;&#932;&#929;&#927;&#928;&#917;&#931;%20&#928;&#913;&#929;&#913;&#922;&#927;&#923;&#927;&#933;&#920;&#919;&#931;&#919;&#931;/18%20&#951;%20&#931;&#933;&#925;&#917;&#916;&#929;&#921;&#913;&#931;&#919;%2019-10-2015.pdf" TargetMode="External"/><Relationship Id="rId44" Type="http://schemas.openxmlformats.org/officeDocument/2006/relationships/hyperlink" Target="..\..\Vasilis\AppData\Roaming\Microsoft\Excel\&#932;&#929;&#927;&#928;&#927;&#928;&#927;&#921;&#919;&#931;&#919;%20&#917;&#929;&#915;&#937;&#925;\&#924;&#913;&#921;&#927;&#931;%202016\&#913;&#916;&#931;%20222_2016.pdf" TargetMode="External"/><Relationship Id="rId554" Type="http://schemas.openxmlformats.org/officeDocument/2006/relationships/hyperlink" Target="../../Vasilis/AppData/Roaming/Microsoft/Excel/&#932;&#929;&#927;&#928;&#927;&#928;&#927;&#921;&#919;&#931;&#919;%20&#917;&#929;&#915;&#937;&#925;/ADS_37_2015_FINAL.pdf" TargetMode="External"/><Relationship Id="rId761" Type="http://schemas.openxmlformats.org/officeDocument/2006/relationships/hyperlink" Target="&#932;&#929;&#927;&#928;&#927;&#928;&#927;&#921;&#919;&#931;&#919;%20&#917;&#929;&#915;&#937;&#925;\&#924;&#913;&#921;&#927;&#931;%20%202020\&#913;&#928;&#927;&#934;&#913;&#931;&#919;%20&#917;&#925;&#932;&#913;&#926;&#919;&#931;%20309_20.pdf" TargetMode="External"/><Relationship Id="rId859" Type="http://schemas.openxmlformats.org/officeDocument/2006/relationships/comments" Target="../comments2.xml"/><Relationship Id="rId193"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207"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14" Type="http://schemas.openxmlformats.org/officeDocument/2006/relationships/hyperlink" Target="../../Vasilis/AppData/Roaming/Microsoft/Excel/&#932;&#929;&#927;&#928;&#927;&#928;&#927;&#921;&#919;&#931;&#919;%20&#917;&#929;&#915;&#937;&#925;/ADS_37_2015_FINAL.pdf" TargetMode="External"/><Relationship Id="rId498" Type="http://schemas.openxmlformats.org/officeDocument/2006/relationships/hyperlink" Target="../../Vasilis/AppData/Roaming/Microsoft/Excel/&#932;&#929;&#927;&#928;&#927;&#928;&#927;&#921;&#919;&#931;&#919;%20&#917;&#929;&#915;&#937;&#925;/&#924;&#913;&#921;&#927;&#931;%202017/&#913;&#928;&#927;&#934;&#913;&#931;&#919;%20&#916;.&#931;%20260_2017.pdf" TargetMode="External"/><Relationship Id="rId621"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260" Type="http://schemas.openxmlformats.org/officeDocument/2006/relationships/hyperlink" Target="../../Vasilis/AppData/Roaming/Microsoft/Excel/&#917;&#925;&#932;&#913;&#915;&#924;&#917;&#925;&#913;%20&#917;&#929;&#915;&#913;/&#925;&#927;&#917;&#924;&#914;&#929;&#921;&#927;&#931;%202016/&#924;&#919;&#935;&#913;&#925;&#927;&#923;&#927;&#915;&#921;&#922;&#927;&#931;%20&#917;&#926;&#927;&#928;&#923;&#921;&#931;&#924;&#927;&#931;/&#932;&#916;/&#932;,&#916;%20&#928;&#929;&#927;&#924;&#919;&#920;%20&#924;&#919;&#935;%20&#917;&#926;&#927;&#928;&#923;&#921;&#931;&#924;%2017_11_16.pdf" TargetMode="External"/><Relationship Id="rId719"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55" Type="http://schemas.openxmlformats.org/officeDocument/2006/relationships/hyperlink" Target="../../Vasilis/AppData/Roaming/Microsoft/Excel/&#917;&#928;&#921;&#932;&#929;&#927;&#928;&#917;&#931;%20&#928;&#913;&#929;&#913;&#922;&#927;&#923;&#927;&#933;&#920;&#919;&#931;&#919;&#931;/2016/14&#951;%20&#963;&#965;&#957;&#949;&#948;&#961;&#953;&#945;&#963;&#951;%2013072016.pdf" TargetMode="External"/><Relationship Id="rId120" Type="http://schemas.openxmlformats.org/officeDocument/2006/relationships/hyperlink" Target="../../Vasilis/AppData/Roaming/Microsoft/Excel/&#917;&#928;&#921;&#932;&#929;&#927;&#928;&#917;&#931;%20&#928;&#913;&#929;&#913;&#922;&#927;&#923;&#927;&#933;&#920;&#919;&#931;&#919;&#931;/2016/14&#951;%20&#963;&#965;&#957;&#949;&#948;&#961;&#953;&#945;&#963;&#951;%2013072016.pdf" TargetMode="External"/><Relationship Id="rId35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565"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772" Type="http://schemas.openxmlformats.org/officeDocument/2006/relationships/hyperlink" Target="&#932;&#929;&#927;&#928;&#927;&#928;&#927;&#921;&#919;&#931;&#919;%20&#917;&#929;&#915;&#937;&#925;\&#924;&#913;&#921;&#927;&#931;%20%202020\&#913;&#927;&#917;%20238_2020%20&#917;&#915;&#922;&#929;&#921;&#931;&#919;%20&#933;&#928;&#927;&#914;&#927;&#923;&#919;&#931;%20&#928;&#929;&#927;&#932;&#913;&#931;&#917;&#937;&#925;.pdf" TargetMode="External"/><Relationship Id="rId218"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25" Type="http://schemas.openxmlformats.org/officeDocument/2006/relationships/hyperlink" Target="../../Vasilis/AppData/Roaming/Microsoft/Excel/&#932;&#929;&#927;&#928;&#927;&#928;&#927;&#921;&#919;&#931;&#919;%20&#917;&#929;&#915;&#937;&#925;/ADS_37_2015_FINAL.pdf" TargetMode="External"/><Relationship Id="rId632" Type="http://schemas.openxmlformats.org/officeDocument/2006/relationships/hyperlink" Target="../../Vasilis/AppData/Roaming/Microsoft/Excel/&#932;&#929;&#927;&#928;&#927;&#928;&#927;&#921;&#919;&#931;&#919;%20&#917;&#929;&#915;&#937;&#925;/&#916;&#917;&#922;&#917;&#924;&#914;&#929;&#921;&#927;&#931;%20%202017/&#913;&#928;&#927;&#934;&#913;&#931;&#919;%20&#917;&#925;&#932;&#913;&#926;&#919;&#931;%20203_2018.pdf" TargetMode="External"/><Relationship Id="rId271" Type="http://schemas.openxmlformats.org/officeDocument/2006/relationships/hyperlink" Target="../../Vasilis/AppData/Roaming/Microsoft/Excel/&#917;&#925;&#932;&#913;&#915;&#924;&#917;&#925;&#913;%20&#917;&#929;&#915;&#913;/&#925;&#927;&#917;&#924;&#914;&#929;&#921;&#927;&#931;%202016/&#914;&#917;&#923;&#932;&#921;&#937;&#931;&#919;%20&#917;&#915;&#922;&#913;&#932;&#913;&#931;&#932;&#913;&#931;&#917;&#937;&#925;%20&#913;&#916;&#917;&#931;&#928;&#927;&#932;&#937;&#925;/&#932;&#916;/&#932;,&#916;%20&#914;&#917;&#923;&#932;.&#917;&#915;&#922;&#913;&#932;.&#913;&#916;&#917;&#931;&#928;&#927;&#932;&#937;&#925;%2017_11_16.pdf" TargetMode="External"/><Relationship Id="rId66" Type="http://schemas.openxmlformats.org/officeDocument/2006/relationships/hyperlink" Target="../../Vasilis/AppData/Roaming/Microsoft/Excel/&#917;&#925;&#932;&#913;&#915;&#924;&#917;&#925;&#913;%20&#917;&#929;&#915;&#913;/&#931;&#935;&#917;&#916;&#921;&#913;&#931;&#924;&#927;&#931;%20&#914;&#913;&#913;/&#932;.&#916;/&#932;&#916;&#917;%20&#931;&#935;&#917;&#916;&#921;&#913;&#931;&#924;&#927;&#931;%20&#914;&#913;&#913;%2027_04_16.docx" TargetMode="External"/><Relationship Id="rId131" Type="http://schemas.openxmlformats.org/officeDocument/2006/relationships/hyperlink" Target="../../Vasilis/AppData/Roaming/Microsoft/Excel/&#932;&#929;&#927;&#928;&#927;&#928;&#927;&#921;&#919;&#931;&#919;%20&#917;&#929;&#915;&#937;&#925;/&#916;&#917;&#922;&#917;&#924;&#914;&#929;&#921;&#927;&#931;%202016/&#913;&#928;&#927;&#934;%20&#916;&#931;%20642_16.pdf" TargetMode="External"/><Relationship Id="rId369" Type="http://schemas.openxmlformats.org/officeDocument/2006/relationships/hyperlink" Target="../../Vasilis/AppData/Roaming/Microsoft/Excel/&#932;&#929;&#927;&#928;&#927;&#928;&#927;&#921;&#919;&#931;&#919;%20&#917;&#929;&#915;&#937;&#925;/ADS_37_2015_FINAL.pdf" TargetMode="External"/><Relationship Id="rId576" Type="http://schemas.openxmlformats.org/officeDocument/2006/relationships/hyperlink" Target="../../Vasilis/AppData/Roaming/Microsoft/Excel/&#932;&#929;&#927;&#928;&#927;&#928;&#927;&#921;&#919;&#931;&#919;%20&#917;&#929;&#915;&#937;&#925;/&#913;&#933;&#915;&#927;&#933;&#931;&#932;&#927;&#931;%202018/&#913;&#928;&#927;&#934;&#913;&#931;&#919;%20&#917;&#925;&#932;&#913;&#926;&#919;&#931;%20258_2018.pdf" TargetMode="External"/><Relationship Id="rId783" Type="http://schemas.openxmlformats.org/officeDocument/2006/relationships/hyperlink" Target="../../Vasilis/AppData/Roaming/Microsoft/Excel/&#917;&#925;&#932;&#913;&#915;&#924;&#917;&#925;&#913;%20&#917;&#929;&#915;&#913;/&#925;&#927;&#917;&#924;&#914;&#929;&#921;&#927;&#931;%202016/&#917;&#928;&#917;&#922;&#932;&#913;&#931;&#919;%20&#932;&#927;&#933;%20&#928;&#929;&#927;&#915;&#929;&#913;&#924;&#924;&#913;&#932;&#927;&#931;%20&#916;&#921;&#913;&#935;&#917;&#921;&#929;&#921;&#931;&#919;&#931;%20&#914;&#921;&#927;&#913;&#928;&#927;&#914;&#923;&#919;&#932;&#937;&#925;/&#928;&#929;&#927;&#931;&#933;&#924;&#914;&#913;&#932;&#921;&#922;&#927;&#931;/&#960;&#961;&#959;&#947;&#961;&#945;&#956;&#956;&#945;&#964;&#953;&#954;&#951;%20&#963;&#965;&#956;&#946;&#945;&#963;&#951;.pdf" TargetMode="External"/><Relationship Id="rId229" Type="http://schemas.openxmlformats.org/officeDocument/2006/relationships/hyperlink" Target="../../Vasilis/AppData/Roaming/Microsoft/Excel/&#932;&#929;&#927;&#928;&#927;&#928;&#927;&#921;&#919;&#931;&#919;%20&#917;&#929;&#915;&#937;&#925;/&#916;&#917;&#922;&#917;&#924;&#914;&#929;&#921;&#927;&#931;%202016/&#913;&#928;&#927;&#934;&#913;&#931;&#919;%20&#917;&#925;&#932;&#913;&#926;&#919;&#931;%20%20311-16%20(10&#951;%20&#949;&#960;).pdf" TargetMode="External"/><Relationship Id="rId436" Type="http://schemas.openxmlformats.org/officeDocument/2006/relationships/hyperlink" Target="../../Vasilis/AppData/Roaming/Microsoft/Excel/&#917;&#925;&#932;&#913;&#915;&#924;&#917;&#925;&#913;%20&#917;&#929;&#915;&#913;/&#927;&#923;&#927;&#922;&#923;&#919;&#929;&#937;&#924;&#917;&#925;&#913;/&#914;&#917;&#923;&#932;&#921;&#931;&#932;&#927;&#928;&#927;&#921;&#919;&#931;&#919;%20&#916;&#921;&#913;&#935;&#917;&#921;&#929;&#921;&#931;&#919;&#931;%20&#931;&#932;&#917;&#929;&#917;&#937;&#925;%20&#913;&#928;%20&#913;&#931;&#913;" TargetMode="External"/><Relationship Id="rId643" Type="http://schemas.openxmlformats.org/officeDocument/2006/relationships/hyperlink" Target="../../Vasilis/AppData/Roaming/Microsoft/Excel/&#932;&#929;&#927;&#928;&#927;&#928;&#927;&#921;&#919;&#931;&#919;%20&#917;&#929;&#915;&#937;&#925;/&#925;&#927;&#917;&#924;&#914;&#929;&#921;&#927;&#931;%20%202018/&#913;&#928;&#927;&#934;&#913;&#931;&#919;%20&#917;&#925;&#932;&#913;&#926;&#919;&#931;%2026&#951;&#962;%2030_11_2018.pdf" TargetMode="External"/><Relationship Id="rId850" Type="http://schemas.openxmlformats.org/officeDocument/2006/relationships/hyperlink" Target="&#932;&#929;&#927;&#928;&#927;&#928;&#927;&#921;&#919;&#931;&#919;%20&#917;&#929;&#915;&#937;&#925;\2023\&#934;&#917;&#914;&#929;&#927;&#933;&#913;&#929;&#921;&#927;&#931;\2023%2035&#951;%20&#917;&#928;&#921;&#932;&#929;&#927;&#928;&#919;%20&#917;&#913;&#928;%202012_2016.pdf" TargetMode="External"/></Relationships>
</file>

<file path=xl/worksheets/_rels/sheet5.xml.rels><?xml version="1.0" encoding="UTF-8" standalone="yes"?>
<Relationships xmlns="http://schemas.openxmlformats.org/package/2006/relationships"><Relationship Id="rId117" Type="http://schemas.openxmlformats.org/officeDocument/2006/relationships/hyperlink" Target="../../Vasilis/AppData/Roaming/PROTOKOLO/2017/&#917;&#921;&#931;&#917;&#929;&#935;&#927;&#924;&#917;&#925;&#913;/48312_12_10_17%20&#920;&#917;&#937;&#929;&#919;&#931;&#919;%20&#928;&#921;&#931;&#932;&#927;&#928;&#927;&#921;&#919;&#931;&#919;&#931;%20GIS.pdf" TargetMode="External"/><Relationship Id="rId299" Type="http://schemas.openxmlformats.org/officeDocument/2006/relationships/hyperlink" Target="..\..\PROTOKOLO\2021\&#917;&#921;&#931;&#917;&#929;&#935;&#927;&#924;&#917;&#925;&#913;\&#917;&#917;55_15_02_2021&#920;&#917;&#937;&#929;&#919;&#931;&#919;%20&#928;&#921;&#931;&#932;&#927;&#928;&#927;&#921;&#919;&#931;&#919;&#931;%20&#917;&#925;%20&#913;&#925;%203&#959;&#965;&#915;&#933;&#924;&#925;.pdf" TargetMode="External"/><Relationship Id="rId21" Type="http://schemas.openxmlformats.org/officeDocument/2006/relationships/hyperlink" Target="../../Vasilis/AppData/Roaming/Microsoft/Excel/&#917;&#925;&#932;&#913;&#915;&#924;&#917;&#925;&#913;%20&#917;&#929;&#915;&#913;/&#924;&#917;&#923;&#917;&#932;&#917;&#931;%20&#937;&#929;&#921;&#924;&#913;&#925;&#931;&#919;&#931;%20.....2014-20120/&#932;&#920;%20&#922;&#929;&#927;&#922;&#927;&#931;%20&#916;&#929;&#917;&#928;&#913;&#925;&#927;&#933;/5037-08.02.2016%20&#917;&#913;&#928;%20&#928;&#921;&#931;&#932;&#927;&#928;&#927;&#921;&#919;&#931;&#919;.pdf" TargetMode="External"/><Relationship Id="rId63" Type="http://schemas.openxmlformats.org/officeDocument/2006/relationships/hyperlink" Target="../../Vasilis/AppData/Roaming/Microsoft/Excel/&#917;&#925;&#932;&#913;&#915;&#924;&#917;&#925;&#913;%20&#917;&#929;&#915;&#913;/&#914;&#917;&#923;&#932;&#921;&#931;&#932;&#927;&#928;&#927;&#921;&#919;&#931;&#919;%20&#916;&#921;&#913;&#935;&#917;&#921;&#929;&#921;&#931;&#919;&#931;%20&#931;&#932;&#917;&#929;&#917;&#937;&#925;%20&#913;&#928;%20&#913;&#931;&#913;/&#920;&#917;&#937;&#929;&#919;&#931;&#919;%20&#928;&#921;&#931;&#932;&#927;&#928;&#927;&#921;&#919;&#931;&#919;&#931;%208_12_2016.pdf" TargetMode="External"/><Relationship Id="rId159" Type="http://schemas.openxmlformats.org/officeDocument/2006/relationships/hyperlink" Target="../../Vasilis/AppData/Roaming/Microsoft/Excel/&#917;&#925;&#932;&#913;&#915;&#924;&#917;&#925;&#913;%20&#917;&#929;&#915;&#913;/&#922;&#927;&#921;&#924;&#919;&#932;&#919;&#929;&#921;&#913;/9025_19_03_2018%20&#920;&#917;&#937;&#929;&#919;&#931;&#919;%20&#928;&#921;&#931;&#932;&#927;&#928;&#927;&#921;&#919;&#931;&#919;&#931;%20&#922;&#927;&#921;&#924;&#919;&#932;&#919;&#929;&#921;&#913;.pdf" TargetMode="External"/><Relationship Id="rId324" Type="http://schemas.openxmlformats.org/officeDocument/2006/relationships/hyperlink" Target="../../PROTOKOLO/2021/&#917;&#921;&#931;&#917;&#929;&#935;&#927;&#924;&#917;&#925;&#913;/18373_12_07_2021%20&#920;&#917;&#937;&#929;&#919;&#931;&#919;%20&#928;&#921;&#931;&#932;&#927;&#928;&#927;&#921;&#919;&#931;&#919;&#931;%20%20&#917;&#928;&#921;&#931;&#922;&#917;&#933;&#919;%20&#922;&#913;&#921;%20&#914;&#917;&#923;&#932;&#921;&#937;&#931;&#919;%20&#913;&#929;&#916;%20&#916;&#921;&#922;.pdf" TargetMode="External"/><Relationship Id="rId366" Type="http://schemas.openxmlformats.org/officeDocument/2006/relationships/hyperlink" Target="..\..\PROTOKOLO\2022\&#917;&#921;&#931;&#917;&#929;&#935;&#927;&#924;&#917;&#925;&#913;\33316_04_11_2022%20&#920;&#917;&#937;&#929;&#919;&#931;&#919;%20&#928;&#921;&#931;&#932;&#927;&#928;&#927;&#921;&#919;&#931;&#919;&#931;%20&#927;&#921;&#922;&#921;&#931;&#922;&#927;&#921;%20&#913;%20&#922;.pdf" TargetMode="External"/><Relationship Id="rId170" Type="http://schemas.openxmlformats.org/officeDocument/2006/relationships/hyperlink" Target="../../Vasilis/AppData/Roaming/PROTOKOLO/2018/&#917;&#921;&#931;&#917;&#929;&#935;&#927;&#924;&#917;&#925;&#913;/32031_28_09_2018%20&#920;&#917;&#937;&#929;&#919;&#931;&#919;&#931;%20&#928;&#921;&#931;&#932;&#927;&#928;&#927;&#921;&#919;&#931;&#919;&#931;%203&#927;%20&#915;&#933;&#924;&#925;&#913;&#931;&#921;&#927;.pdf" TargetMode="External"/><Relationship Id="rId226" Type="http://schemas.openxmlformats.org/officeDocument/2006/relationships/hyperlink" Target="../../Vasilis/AppData/Roaming/PROTOKOLO/2019/&#917;&#921;&#931;&#917;&#929;&#935;&#927;&#924;&#917;&#925;&#913;/22613_25_07_2019%20&#920;&#917;&#937;&#929;&#919;&#931;&#919;%20&#928;&#921;&#931;&#932;&#927;&#928;&#927;&#921;&#919;&#931;&#919;&#931;%20&#922;&#927;&#933;&#929;&#921;.pdf" TargetMode="External"/><Relationship Id="rId433" Type="http://schemas.openxmlformats.org/officeDocument/2006/relationships/hyperlink" Target="..\..\PROTOKOLO\2023\&#917;&#921;&#931;&#917;&#929;&#935;&#927;&#924;&#917;&#925;&#913;\38133_27_12_2023%20&#920;&#917;&#937;&#929;&#919;&#931;&#919;%20&#928;&#921;&#931;&#932;&#927;&#928;&#927;&#921;&#919;&#931;&#919;&#931;%20&#922;&#927;&#933;&#929;&#921;%20&#931;&#933;&#925;&#932;.pdf" TargetMode="External"/><Relationship Id="rId268" Type="http://schemas.openxmlformats.org/officeDocument/2006/relationships/hyperlink" Target="..\..\PROTOKOLO\2020\&#917;&#921;&#931;&#917;&#929;&#935;&#927;&#924;&#917;&#925;&#913;\21899_07_08_2020%20&#920;&#917;&#937;&#929;&#919;&#931;&#919;%20&#928;&#921;&#931;&#932;&#927;&#928;&#927;&#921;&#919;&#931;&#919;&#931;%20&#924;&#919;&#935;&#913;&#925;&#927;&#923;&#927;&#915;&#921;&#927;&#922;&#927;&#931;%20&#917;&#926;&#927;&#928;&#923;.pdf" TargetMode="External"/><Relationship Id="rId32" Type="http://schemas.openxmlformats.org/officeDocument/2006/relationships/hyperlink" Target="../../Vasilis/AppData/Roaming/Microsoft/Excel/&#917;&#925;&#932;&#913;&#915;&#924;&#917;&#925;&#913;%20&#917;&#929;&#915;&#913;/&#922;&#932;&#921;&#929;&#921;&#913;%20&#922;&#927;&#921;&#925;&#937;&#925;&#921;&#922;&#937;&#925;%20&#933;&#928;&#927;&#916;&#927;&#924;&#937;&#925;/&#922;&#964;&#943;&#961;&#953;&#959;%20&#960;&#959;&#955;&#955;&#945;&#960;&#955;&#974;&#957;%20&#967;&#961;&#942;&#963;&#949;&#969;&#957;%20&#963;&#964;&#959;%20&#932;&#916;%20&#925;&#941;&#945;&#962;%20%20&#925;&#953;&#954;&#972;&#960;&#959;&#955;&#951;&#962;/17484-26.04.2016%20&#928;&#927;&#929;&#927;&#931;%20&#925;.&#925;&#921;&#922;&#927;&#928;&#927;&#923;&#919;.pdf" TargetMode="External"/><Relationship Id="rId74" Type="http://schemas.openxmlformats.org/officeDocument/2006/relationships/hyperlink" Target="../../Vasilis/AppData/Roaming/Microsoft/Excel/&#917;&#925;&#932;&#913;&#915;&#924;&#917;&#925;&#913;%20&#917;&#929;&#915;&#913;/&#917;&#925;&#917;&#929;&#915;%20&#913;&#925;&#913;&#914;%20&#913;&#920;&#923;%20&#922;&#917;&#925;&#932;%20&#916;&#919;&#924;%20&#922;&#927;&#918;/&#920;&#917;&#937;&#929;&#919;&#931;&#919;%20&#928;&#921;&#931;&#932;&#927;&#928;&#927;&#921;&#919;&#931;&#919;&#931;%2023_12_2016.pdf" TargetMode="External"/><Relationship Id="rId128" Type="http://schemas.openxmlformats.org/officeDocument/2006/relationships/hyperlink" Target="../../Vasilis/AppData/Roaming/Microsoft/Excel/&#917;&#925;&#932;&#913;&#915;&#924;&#917;&#925;&#913;%20&#917;&#929;&#915;&#913;/&#931;&#935;&#917;&#916;&#921;&#913;&#931;&#924;&#927;&#931;%20&#914;&#913;&#913;%20&#917;&#929;&#924;&#927;&#933;%20&#923;&#913;&#931;&#931;&#913;&#925;&#919;/&#924;&#949;&#955;&#941;&#964;&#949;&#962;%20&#914;&#913;&#913;%20&#928;&#961;&#959;&#947;&#961;&#945;&#956;&#956;&#945;&#964;&#953;&#954;&#942;/56826_28_11_2017%20%20UEVRHSH%20PISTOPOIHSHS%20BAA.pdf" TargetMode="External"/><Relationship Id="rId335" Type="http://schemas.openxmlformats.org/officeDocument/2006/relationships/hyperlink" Target="..\..\PROTOKOLO\2021\&#917;&#921;&#931;&#917;&#929;&#935;&#927;&#924;&#917;&#925;&#913;\34322_07_12_2021%20&#920;&#917;&#937;&#929;&#919;&#931;&#919;%20&#928;&#921;&#931;&#932;&#927;&#928;&#927;&#921;&#919;&#931;&#919;&#931;%20&#928;&#921;&#923;&#927;&#932;%20&#936;&#919;&#934;%20&#917;&#934;&#913;&#929;&#924;&#927;&#915;&#917;&#931;.pdf" TargetMode="External"/><Relationship Id="rId377" Type="http://schemas.openxmlformats.org/officeDocument/2006/relationships/hyperlink" Target="..\..\PROTOKOLO\2022\&#917;&#921;&#931;&#917;&#929;&#935;&#927;&#924;&#917;&#925;&#913;\37028_09_12_2022%20&#920;&#917;&#937;&#929;&#919;&#931;&#919;%20&#928;&#921;&#931;&#932;&#927;&#928;&#927;&#921;&#919;&#931;&#919;&#931;%20&#917;&#925;%20&#913;&#925;&#913;&#914;%202&#927;&#933;%20&#928;&#913;&#921;&#916;.pdf" TargetMode="External"/><Relationship Id="rId5" Type="http://schemas.openxmlformats.org/officeDocument/2006/relationships/hyperlink" Target="../../Vasilis/AppData/Roaming/Microsoft/Excel/&#917;&#925;&#932;&#913;&#915;&#924;&#917;&#925;&#913;%20&#917;&#929;&#915;&#913;/&#924;&#917;&#923;&#917;&#932;&#917;&#931;%20&#937;&#929;&#921;&#924;&#913;&#925;&#931;&#919;&#931;%20.....2014-20120/36046-1-7-2015.pdf" TargetMode="External"/><Relationship Id="rId181" Type="http://schemas.openxmlformats.org/officeDocument/2006/relationships/hyperlink" Target="../../Vasilis/AppData/Roaming/PROTOKOLO/2018/&#917;&#921;&#931;&#917;&#929;&#935;&#927;&#924;&#917;&#925;&#913;/35499_26_10_2018%20&#920;&#917;&#937;&#929;&#919;&#931;&#919;%20&#928;&#921;&#931;&#932;%20&#928;&#913;&#921;&#916;&#921;&#922;&#919;%20&#935;&#913;&#929;&#913;%20&#922;&#923;&#917;&#921;&#932;&#927;&#933;.pdf" TargetMode="External"/><Relationship Id="rId237" Type="http://schemas.openxmlformats.org/officeDocument/2006/relationships/hyperlink" Target="../../Vasilis/AppData/Roaming/PROTOKOLO/2019/&#917;&#921;&#931;&#917;&#929;&#935;&#927;&#924;&#917;&#925;&#913;/40563_30_12_2019%20&#920;&#917;&#937;&#929;&#919;&#931;&#919;%20&#928;&#921;&#931;&#932;&#927;&#928;&#927;&#921;&#919;&#931;&#919;&#931;%20CUT%20&amp;%20COVER.pdf" TargetMode="External"/><Relationship Id="rId402" Type="http://schemas.openxmlformats.org/officeDocument/2006/relationships/hyperlink" Target="..\..\PROTOKOLO\2023\&#917;&#921;&#931;&#917;&#929;&#935;&#927;&#924;&#917;&#925;&#913;\22171_25_0_2023%20%20&#920;&#917;&#937;&#929;&#919;&#931;&#919;%20&#928;&#921;&#931;&#932;&#927;&#928;&#927;&#921;&#919;&#931;&#919;&#931;%20&#934;&#933;&#932;&#917;&#933;&#931;&#919;%20&#922;&#923;&#917;&#921;&#932;&#927;&#933;.pdf" TargetMode="External"/><Relationship Id="rId279" Type="http://schemas.openxmlformats.org/officeDocument/2006/relationships/hyperlink" Target="..\..\PROTOKOLO\2020\&#917;&#921;&#931;&#917;&#929;&#935;&#927;&#924;&#917;&#925;&#913;\29169_28_09_2020%20&#920;&#917;&#937;&#929;&#919;&#931;&#919;%20&#928;&#921;&#931;&#932;&#927;&#928;&#927;&#921;&#919;&#931;&#919;&#931;%20CUT%20&amp;%20COVER.pdf" TargetMode="External"/><Relationship Id="rId43" Type="http://schemas.openxmlformats.org/officeDocument/2006/relationships/hyperlink" Target="../../Vasilis/AppData/Roaming/Microsoft/Excel/&#917;&#925;&#932;&#913;&#915;&#924;&#917;&#925;&#913;%20&#917;&#929;&#915;&#913;/&#913;&#928;&#913;&#923;&#923;&#927;&#932;&#929;&#921;&#937;&#931;&#917;&#921;&#931;-&#928;&#929;&#913;&#926;&#917;&#921;&#931;%20&#932;&#913;&#922;&#932;&#927;&#928;&#927;&#921;&#919;&#931;&#919;&#931;/&#917;&#925;&#932;&#933;&#928;&#927;%20&#928;&#921;&#931;&#932;&#927;&#928;%20&#917;&#913;&#928;%20&#921;&#921;&#921;-.xls" TargetMode="External"/><Relationship Id="rId139" Type="http://schemas.openxmlformats.org/officeDocument/2006/relationships/hyperlink" Target="../../Vasilis/AppData/Roaming/Microsoft/Excel/&#917;&#925;&#932;&#913;&#915;&#924;&#917;&#925;&#913;%20&#917;&#929;&#915;&#913;/&#931;&#914;&#913;&#922;/61398_20_12_2017%20&#920;&#917;&#937;&#929;.&#928;&#921;&#931;&#932;.&#917;&#913;&#928;%20&#931;&#914;&#913;&#922;.pdf" TargetMode="External"/><Relationship Id="rId290" Type="http://schemas.openxmlformats.org/officeDocument/2006/relationships/hyperlink" Target="..\..\PROTOKOLO\2020\&#917;&#921;&#931;&#917;&#929;&#935;&#927;&#924;&#917;&#925;&#913;\36935_07_12_2020%20&#920;&#917;&#937;&#929;&#919;&#931;&#919;%20&#928;&#921;&#931;&#932;&#927;&#928;&#927;&#921;&#919;&#931;&#919;&#931;%20&#913;&#915;%20&#928;&#913;&#929;_&#922;&#913;&#929;.pdf" TargetMode="External"/><Relationship Id="rId304" Type="http://schemas.openxmlformats.org/officeDocument/2006/relationships/hyperlink" Target="..\..\PROTOKOLO\2021\&#917;&#921;&#931;&#917;&#929;&#935;&#927;&#924;&#917;&#925;&#913;\8100_31_03_2021%20&#920;&#917;&#937;&#929;&#919;&#931;&#919;%20&#928;&#921;&#931;&#932;&#927;&#928;&#927;&#921;&#919;&#931;&#919;&#931;%20&#919;&#923;&#917;&#922;&#932;&#929;&#927;&#916;%20&#927;&#921;&#922;%20&#925;%20&#928;&#927;&#925;&#932;.pdf" TargetMode="External"/><Relationship Id="rId346" Type="http://schemas.openxmlformats.org/officeDocument/2006/relationships/hyperlink" Target="../../PROTOKOLO/2022/&#917;&#921;&#931;&#917;&#929;&#935;&#927;&#924;&#917;&#925;&#913;/3939_14_02_2022%20&#920;&#917;&#937;&#929;&#919;&#931;&#919;%20&#928;&#921;&#931;&#932;&#927;&#928;&#927;&#921;&#919;&#931;&#919;&#931;%20&#924;&#919;&#935;%20&#917;&#926;&#927;&#928;&#923;&#921;&#931;&#924;&#927;&#931;.pdf" TargetMode="External"/><Relationship Id="rId388" Type="http://schemas.openxmlformats.org/officeDocument/2006/relationships/hyperlink" Target="..\..\PROTOKOLO\2023\&#917;&#921;&#931;&#917;&#929;&#935;&#927;&#924;&#917;&#925;&#913;\8205_20_03_2023%20&#920;&#917;&#937;&#929;&#919;&#931;&#919;%20&#928;&#921;&#931;&#932;&#927;&#928;&#927;&#921;&#919;&#931;&#919;&#931;%20&#923;&#927;&#915;&#921;&#927;%20&#928;&#913;&#929;&#922;&#927;.pdf" TargetMode="External"/><Relationship Id="rId85" Type="http://schemas.openxmlformats.org/officeDocument/2006/relationships/hyperlink" Target="..\..\Vasilis\AppData\Roaming\Microsoft\Excel\&#917;&#925;&#932;&#913;&#915;&#924;&#917;&#925;&#913;%20&#917;&#929;&#915;&#913;\&#927;&#921;&#922;&#921;&#931;&#932;&#921;&#922;&#919;%20&#913;&#925;&#913;&#914;&#913;&#920;&#924;&#921;&#931;&#919;%20&#927;&#921;&#922;&#921;&#931;&#924;&#937;&#925;\&#917;&#925;&#932;&#933;&#928;&#927;%20&#928;&#921;&#931;&#932;&#927;&#928;%20&#917;&#913;&#928;%20&#921;&#921;&#921;-.xls" TargetMode="External"/><Relationship Id="rId150" Type="http://schemas.openxmlformats.org/officeDocument/2006/relationships/hyperlink" Target="../../Vasilis/AppData/Roaming/Microsoft/Excel/&#917;&#925;&#932;&#913;&#915;&#924;&#917;&#925;&#913;%20&#917;&#929;&#915;&#913;/&#931;&#935;&#917;&#916;&#921;&#913;&#931;&#924;&#927;&#931;%20&#914;&#913;&#913;%20&#917;&#929;&#924;&#927;&#933;%20&#923;&#913;&#931;&#931;&#913;&#925;&#919;/3733_05_02_2018%20&#920;&#917;&#937;&#929;&#919;&#931;&#919;%20&#928;&#921;&#931;&#932;&#927;&#928;&#927;&#921;&#919;&#931;&#919;&#931;%20&#914;&#913;&#913;.pdf" TargetMode="External"/><Relationship Id="rId192" Type="http://schemas.openxmlformats.org/officeDocument/2006/relationships/hyperlink" Target="../../Vasilis/AppData/Roaming/PROTOKOLO/2018/&#917;&#921;&#931;&#917;&#929;&#935;&#927;&#924;&#917;&#925;&#913;/40932_03_12_2018%20&#920;&#917;&#937;&#929;&#919;&#931;&#919;&#931;%20&#928;&#921;&#931;&#932;&#927;&#928;&#927;&#921;&#919;&#931;&#919;&#931;%20&#915;&#933;&#924;&#925;%20&#922;&#929;&#927;&#922;&#927;&#933;.pdf" TargetMode="External"/><Relationship Id="rId206" Type="http://schemas.openxmlformats.org/officeDocument/2006/relationships/hyperlink" Target="../../Vasilis/AppData/Roaming/PROTOKOLO/2019/&#917;&#921;&#931;&#917;&#929;&#935;&#927;&#924;&#917;&#925;&#913;/11658_19_04_2019%20&#920;&#917;&#937;&#929;&#919;&#931;&#919;%20&#928;&#921;&#931;&#932;&#927;&#928;&#927;&#921;&#919;&#931;&#919;&#931;%20&#915;&#933;&#924;&#925;%20&#922;&#929;&#927;&#922;&#927;&#933;.pdf" TargetMode="External"/><Relationship Id="rId413" Type="http://schemas.openxmlformats.org/officeDocument/2006/relationships/hyperlink" Target="..\..\PROTOKOLO\2023\&#917;&#921;&#931;&#917;&#929;&#935;&#927;&#924;&#917;&#925;&#913;\31454_26_10_2023%20&#920;&#917;&#937;&#929;&#919;&#931;&#919;%20&#928;&#921;&#931;&#932;&#927;&#928;&#927;&#921;&#919;&#931;&#919;&#931;%20&#913;&#915;&#927;&#929;&#913;%20&#913;&#922;&#921;&#925;&#919;&#932;&#927;&#933;.pdf" TargetMode="External"/><Relationship Id="rId248" Type="http://schemas.openxmlformats.org/officeDocument/2006/relationships/hyperlink" Target="..\..\PROTOKOLO\2020\&#917;&#921;&#931;&#917;&#929;&#935;&#927;&#924;&#917;&#925;&#913;\9555_09_04_2020%20&#920;&#917;&#937;&#929;&#919;&#931;&#919;%20&#928;&#921;&#931;&#932;&#927;&#928;&#927;&#921;&#919;&#931;&#919;&#931;%20&#922;&#927;&#918;&#913;&#925;&#919;%202020.pdf" TargetMode="External"/><Relationship Id="rId12" Type="http://schemas.openxmlformats.org/officeDocument/2006/relationships/hyperlink" Target="../../Vasilis/AppData/Roaming/Microsoft/Excel/&#917;&#925;&#932;&#913;&#915;&#924;&#917;&#925;&#913;%20&#917;&#929;&#915;&#913;/&#927;&#923;&#927;&#922;&#923;&#919;&#929;&#937;&#924;&#917;&#925;&#913;/&#933;&#928;&#927;&#916;&#927;&#924;&#917;&#931;%20&#933;&#915;&#917;&#921;&#927;&#925;&#927;&#924;&#921;&#922;&#927;&#933;%20&#917;&#925;&#916;&#921;&#913;&#934;&#917;&#929;&#927;&#925;&#932;&#927;&#931;/&#920;&#917;&#937;&#929;&#919;&#931;&#919;%20&#928;&#921;&#931;&#932;%2011-12-2015.pdf" TargetMode="External"/><Relationship Id="rId108" Type="http://schemas.openxmlformats.org/officeDocument/2006/relationships/hyperlink" Target="../../Vasilis/AppData/Roaming/Microsoft/Excel/&#917;&#925;&#932;&#913;&#915;&#924;&#917;&#925;&#913;%20&#917;&#929;&#915;&#913;/&#922;&#932;&#921;&#929;&#921;&#913;%20&#922;&#927;&#921;&#925;&#937;&#925;&#921;&#922;&#937;&#925;%20&#933;&#928;&#927;&#916;&#927;&#924;&#937;&#925;/&#920;&#917;&#937;&#929;&#919;&#931;&#917;&#921;&#931;/&#920;&#917;&#937;&#929;&#919;&#931;&#919;%20&#928;&#921;&#931;&#932;&#927;&#928;&#927;&#921;&#919;&#931;&#919;&#931;%2010-8-2017.pdf" TargetMode="External"/><Relationship Id="rId315" Type="http://schemas.openxmlformats.org/officeDocument/2006/relationships/hyperlink" Target="..\..\PROTOKOLO\2021\&#917;&#921;&#931;&#917;&#929;&#935;&#927;&#924;&#917;&#925;&#913;\14439_03_06_2021%20&#920;&#917;&#937;&#929;&#919;&#931;&#919;%20&#928;&#921;&#931;&#932;&#927;&#928;&#927;&#921;&#919;&#931;&#919;&#931;%20&#915;&#919;&#928;&#917;&#916;&#927;%20&#928;&#929;&#937;&#932;.pdf" TargetMode="External"/><Relationship Id="rId357" Type="http://schemas.openxmlformats.org/officeDocument/2006/relationships/hyperlink" Target="..\..\PROTOKOLO\2022\&#917;&#921;&#931;&#917;&#929;&#935;&#927;&#924;&#917;&#925;&#913;\27897_16_09_2022%20&#920;&#917;&#937;&#929;&#919;&#931;&#919;%20&#928;&#921;&#931;&#932;&#927;&#928;&#927;&#921;&#919;&#931;&#919;&#931;%20&#933;&#928;&#927;&#916;%20&#917;&#928;&#921;&#935;.pdf" TargetMode="External"/><Relationship Id="rId54" Type="http://schemas.openxmlformats.org/officeDocument/2006/relationships/hyperlink" Target="../../Vasilis/AppData/Roaming/Microsoft/Excel/&#917;&#925;&#932;&#913;&#915;&#924;&#917;&#925;&#913;%20&#917;&#929;&#915;&#913;/&#913;&#928;&#913;&#923;&#923;&#927;&#932;&#929;&#921;&#937;&#931;&#917;&#921;&#931;-&#928;&#929;&#913;&#926;&#917;&#921;&#931;%20&#932;&#913;&#922;&#932;&#927;&#928;&#927;&#921;&#919;&#931;&#919;&#931;/&#920;&#917;&#937;&#929;&#919;&#931;&#919;%20&#928;&#921;&#931;&#932;&#927;&#928;&#927;&#921;&#919;&#931;&#919;&#931;%2012-9-2016.pdf" TargetMode="External"/><Relationship Id="rId96" Type="http://schemas.openxmlformats.org/officeDocument/2006/relationships/hyperlink" Target="../../Vasilis/AppData/Roaming/Microsoft/Excel/&#917;&#925;&#932;&#913;&#915;&#924;&#917;&#925;&#913;%20&#917;&#929;&#915;&#913;/&#932;&#927;&#928;&#921;&#922;&#927;%20&#917;&#925;&#917;&#929;&#915;&#917;&#921;&#913;&#922;&#927;%20&#931;&#935;&#917;&#916;&#921;&#927;/&#920;&#917;&#937;&#929;&#919;&#931;&#919;%20&#928;&#921;&#931;&#932;&#927;&#928;&#927;&#921;&#919;&#931;&#919;&#931;%2010_5_2017.pdf" TargetMode="External"/><Relationship Id="rId161" Type="http://schemas.openxmlformats.org/officeDocument/2006/relationships/hyperlink" Target="../../Vasilis/AppData/Roaming/Microsoft/Excel/&#917;&#925;&#932;&#913;&#915;&#924;&#917;&#925;&#913;%20&#917;&#929;&#915;&#913;/&#931;&#933;&#924;&#928;&#923;&#919;&#929;&#937;&#924;&#913;&#932;&#921;&#922;&#917;&#931;%20&#917;&#929;&#915;&#913;&#931;&#921;&#917;&#931;%20&#914;&#921;&#914;&#923;&#921;&#927;&#920;&#919;&#922;&#919;/&#928;&#921;&#931;&#932;&#927;&#928;&#927;&#921;&#919;&#931;&#917;&#921;&#931;/16879_22_05_2018%20&#920;&#917;&#937;&#929;&#919;&#931;&#919;%20&#928;&#921;&#931;&#932;&#927;&#928;&#927;&#921;&#919;&#931;&#919;&#931;%20&#931;&#933;&#924;&#928;&#923;%20&#914;&#921;&#914;&#923;.pdf" TargetMode="External"/><Relationship Id="rId217" Type="http://schemas.openxmlformats.org/officeDocument/2006/relationships/hyperlink" Target="../../Vasilis/AppData/Roaming/PROTOKOLO/2019/&#917;&#921;&#931;&#917;&#929;&#935;&#927;&#924;&#917;&#925;&#913;/18440_25_06_2019%20&#920;&#917;&#937;&#929;&#919;&#931;&#919;%20&#928;&#921;&#931;&#932;&#927;&#928;&#927;&#921;&#919;&#931;&#919;&#931;%20&#924;&#919;&#935;%20&#922;&#913;&#920;%20&#927;&#916;&#937;&#925;.pdf" TargetMode="External"/><Relationship Id="rId399" Type="http://schemas.openxmlformats.org/officeDocument/2006/relationships/hyperlink" Target="..\..\PROTOKOLO\2023\&#917;&#921;&#931;&#917;&#929;&#935;&#927;&#924;&#917;&#925;&#913;\20676_13_07_2023%20&#920;&#917;&#937;&#929;&#919;&#931;&#919;%20&#928;&#921;&#931;&#932;&#927;&#928;&#927;&#921;&#919;&#931;&#919;&#931;%20&#931;&#933;&#925;&#932;%20&#927;&#916;&#937;&#925;%20&#922;&#913;&#921;%20&#928;&#917;&#918;.pdf" TargetMode="External"/><Relationship Id="rId259" Type="http://schemas.openxmlformats.org/officeDocument/2006/relationships/hyperlink" Target="..\..\PROTOKOLO\2020\&#917;&#921;&#931;&#917;&#929;&#935;&#927;&#924;&#917;&#925;&#913;\16699_29_06_2020%20&#920;&#917;&#937;&#929;&#919;&#931;&#919;%20&#928;&#921;&#931;&#932;&#927;&#928;&#927;&#921;&#919;&#931;&#919;&#931;%20&#917;&#925;%20&#913;&#925;%20&#922;&#913;&#928;&#925;&#927;&#935;&#937;&#929;&#921;&#927;&#933;.pdf" TargetMode="External"/><Relationship Id="rId424" Type="http://schemas.openxmlformats.org/officeDocument/2006/relationships/hyperlink" Target="..\..\PROTOKOLO\2023\&#917;&#921;&#931;&#917;&#929;&#935;&#927;&#924;&#917;&#925;&#913;\35690_05_12_23%20&#920;&#917;&#937;&#929;&#919;&#931;&#919;%20&#928;&#921;&#931;&#932;&#927;&#928;&#927;&#921;&#919;&#931;&#919;&#931;%20&#913;&#915;%20&#916;&#919;&#924;&#919;&#932;&#929;&#921;&#927;&#933;.pdf" TargetMode="External"/><Relationship Id="rId23" Type="http://schemas.openxmlformats.org/officeDocument/2006/relationships/hyperlink" Target="../../Vasilis/AppData/Roaming/PROTOKOLO/2016/EISERXOMENA_2016/7521-18.02.2016%20&#928;&#927;&#929;&#927;&#931;%20&#915;&#921;&#913;%20&#924;&#917;&#923;&#917;&#932;&#917;&#931;%20&#932;&#919;&#923;.&#925;&#931;&#919;&#931;%20&#922;&#929;&#927;&#922;&#927;&#933;-&#916;&#929;&#917;&#928;&#913;&#925;&#927;&#933;.pdf" TargetMode="External"/><Relationship Id="rId119" Type="http://schemas.openxmlformats.org/officeDocument/2006/relationships/hyperlink" Target="../../Vasilis/AppData/Roaming/PROTOKOLO/2017/&#917;&#921;&#931;&#917;&#929;&#935;&#927;&#924;&#917;&#925;&#913;/48307_12_10_17%20&#920;&#917;&#937;&#929;&#919;&#931;&#919;%20&#928;&#921;&#931;&#932;&#927;&#928;&#927;&#921;&#919;&#931;&#919;&#931;%20&#913;&#928;&#913;&#923;&#927;&#932;&#929;&#921;&#937;&#931;&#917;&#921;&#931;...pdf" TargetMode="External"/><Relationship Id="rId270" Type="http://schemas.openxmlformats.org/officeDocument/2006/relationships/hyperlink" Target="..\..\PROTOKOLO\2020\&#917;&#921;&#931;&#917;&#929;&#935;&#927;&#924;&#917;&#925;&#913;\21897_07_08_2020%20&#920;&#917;&#937;&#929;&#919;&#931;&#919;%20&#928;&#921;&#931;&#932;&#927;&#928;&#927;&#921;&#919;&#931;&#919;&#931;%20&#924;&#919;&#935;&#913;&#925;%20&#917;&#926;&#927;&#928;&#923;%20&#915;&#921;&#913;%20&#917;&#929;&#915;%20&#928;&#929;&#913;&#931;&#921;&#925;&#927;&#933;.pdf" TargetMode="External"/><Relationship Id="rId326" Type="http://schemas.openxmlformats.org/officeDocument/2006/relationships/hyperlink" Target="..\..\PROTOKOLO\2021\&#917;&#921;&#931;&#917;&#929;&#935;&#927;&#924;&#917;&#925;&#913;\26738_28_09_2021%20&#920;&#917;&#937;&#929;&#919;&#931;&#919;%20&#928;&#921;&#931;&#932;&#927;&#928;&#927;&#921;&#919;&#931;&#919;&#931;%20&#923;&#913;&#932;%20&#935;&#937;&#929;&#927;&#921;.pdf" TargetMode="External"/><Relationship Id="rId65" Type="http://schemas.openxmlformats.org/officeDocument/2006/relationships/hyperlink" Target="../../Vasilis/AppData/Roaming/Microsoft/Excel/&#917;&#925;&#932;&#913;&#915;&#924;&#917;&#925;&#913;%20&#917;&#929;&#915;&#913;/&#922;&#932;&#921;&#929;&#921;&#913;%20&#922;&#927;&#921;&#925;&#937;&#925;&#921;&#922;&#937;&#925;%20&#933;&#928;&#927;&#916;&#927;&#924;&#937;&#925;/&#920;&#917;&#937;&#929;&#919;&#931;&#917;&#921;&#931;/&#920;&#917;&#937;&#929;&#919;&#931;&#919;%208_12_16.pdf" TargetMode="External"/><Relationship Id="rId130" Type="http://schemas.openxmlformats.org/officeDocument/2006/relationships/hyperlink" Target="../../Vasilis/AppData/Roaming/Microsoft/Excel/&#917;&#925;&#932;&#913;&#915;&#924;&#917;&#925;&#913;%20&#917;&#929;&#915;&#913;/&#925;&#927;&#917;&#924;&#914;&#929;&#921;&#927;&#931;%202016/&#924;&#921;&#922;&#929;&#927;&#914;&#921;&#927;&#923;&#927;&#915;&#921;&#922;&#927;&#931;%20&#917;&#923;&#917;&#915;&#935;&#927;&#931;%20&#933;&#916;&#913;&#932;&#937;&#925;%20&#914;&#927;&#931;&#922;/61334_20_12_2017%20&#920;&#917;&#937;&#929;.&#928;&#921;&#931;&#932;.&#917;&#913;&#928;%20&#924;&#921;&#922;&#929;&#927;&#914;&#921;&#927;&#923;&#927;&#915;&#921;&#922;&#927;&#931;%20&#917;&#923;&#917;&#915;&#935;&#927;&#931;.pdf" TargetMode="External"/><Relationship Id="rId368" Type="http://schemas.openxmlformats.org/officeDocument/2006/relationships/hyperlink" Target="..\..\PROTOKOLO\2022\&#917;&#921;&#931;&#917;&#929;&#935;&#927;&#924;&#917;&#925;&#913;\33318_04_11_2022%20&#920;&#917;&#937;&#929;&#919;&#931;&#919;%20&#928;&#921;&#931;&#932;&#927;&#928;&#927;&#921;&#919;&#931;&#919;&#931;%20&#922;&#927;&#933;&#929;&#921;.pdf" TargetMode="External"/><Relationship Id="rId172" Type="http://schemas.openxmlformats.org/officeDocument/2006/relationships/hyperlink" Target="../../Vasilis/AppData/Roaming/PROTOKOLO/2018/&#917;&#921;&#931;&#917;&#929;&#935;&#927;&#924;&#917;&#925;&#913;/32032_28_09_2018%20&#920;&#917;&#937;&#929;&#919;&#931;&#919;%20&#928;&#921;&#931;&#932;&#927;&#928;&#927;&#921;&#919;&#931;&#919;&#931;%20&#913;&#928;&#927;&#922;&#913;&#932;&#913;&#931;&#932;&#913;&#931;&#919;%20&#927;&#916;&#937;&#925;.pdf" TargetMode="External"/><Relationship Id="rId228" Type="http://schemas.openxmlformats.org/officeDocument/2006/relationships/hyperlink" Target="../../Vasilis/AppData/Roaming/PROTOKOLO/2019/&#917;&#921;&#931;&#917;&#929;&#935;&#927;&#924;&#917;&#925;&#913;/33506_01_11_2019%20&#920;&#917;&#937;&#929;&#919;&#931;&#919;&#931;%20&#928;&#921;&#931;&#932;&#927;&#928;&#927;&#921;&#919;&#931;&#919;&#931;%20&#914;1%20&#931;&#932;&#913;&#916;&#921;&#927;.pdf" TargetMode="External"/><Relationship Id="rId435" Type="http://schemas.openxmlformats.org/officeDocument/2006/relationships/hyperlink" Target="..\..\PROTOKOLO\2023\&#917;&#921;&#931;&#917;&#929;&#935;&#927;&#924;&#917;&#925;&#913;\38188_27_12_2023%20&#920;&#917;&#937;&#929;&#919;&#931;&#919;%20&#928;&#921;&#931;&#932;&#927;&#928;&#927;&#921;&#919;&#931;&#919;&#931;%20&#927;&#923;%20&#913;&#925;%20&#916;&#919;&#924;%20&#922;&#919;&#928;&#927;&#933;.pdf" TargetMode="External"/><Relationship Id="rId281" Type="http://schemas.openxmlformats.org/officeDocument/2006/relationships/hyperlink" Target="..\..\PROTOKOLO\2020\&#917;&#921;&#931;&#917;&#929;&#935;&#927;&#924;&#917;&#925;&#913;\31376_15_10_2020%20&#920;&#917;&#937;&#929;&#919;&#931;&#919;%20&#928;&#921;&#931;&#932;&#927;&#928;&#927;&#921;&#919;&#931;&#919;&#931;%20&#927;&#921;&#922;..&#917;&#923;&#921;&#924;&#917;&#921;&#913;&#931;.pdf" TargetMode="External"/><Relationship Id="rId337" Type="http://schemas.openxmlformats.org/officeDocument/2006/relationships/hyperlink" Target="..\..\PROTOKOLO\2021\&#917;&#921;&#931;&#917;&#929;&#935;&#927;&#924;&#917;&#925;&#913;\34332_07_12_2021%20&#920;&#917;&#937;&#929;&#919;&#931;&#919;%20&#928;&#921;&#931;&#932;&#927;&#928;&#927;&#921;&#919;&#931;&#919;&#931;%20&#913;&#928;&#927;&#922;%20&#923;&#917;&#933;&#932;%20&#913;&#920;&#923;%20&#917;&#915;&#922;&#913;&#932;.pdf" TargetMode="External"/><Relationship Id="rId34" Type="http://schemas.openxmlformats.org/officeDocument/2006/relationships/hyperlink" Target="../../Vasilis/AppData/Roaming/Microsoft/Excel/&#917;&#925;&#932;&#913;&#915;&#924;&#917;&#925;&#913;%20&#917;&#929;&#915;&#913;/&#917;&#925;&#917;&#929;&#915;&#917;&#921;&#913;&#922;&#919;%20&#913;&#925;&#913;&#914;&#913;&#920;&#924;&#921;&#931;&#919;%20&#916;&#919;&#924;&#927;&#932;&#921;&#922;&#937;&#925;%20&#922;&#932;&#921;&#929;&#921;&#937;&#925;/&#949;&#957;&#949;&#961;&#947;&#949;&#953;&#945;&#954;&#942;%20&#945;&#957;&#945;&#946;&#940;&#952;&#956;&#953;&#963;&#951;%20&#954;&#964;&#951;&#961;&#953;&#969;&#957;/&#928;&#929;&#927;&#915;&#929;&#913;&#924;%20&#928;&#916;&#924;/30118-09-07-2016%20&#920;&#917;&#937;&#929;&#919;&#931;&#919;%20&#917;&#925;%20&#913;&#925;&#913;&#914;.pdf" TargetMode="External"/><Relationship Id="rId76" Type="http://schemas.openxmlformats.org/officeDocument/2006/relationships/hyperlink" Target="../../Vasilis/AppData/Roaming/Microsoft/Excel/&#917;&#925;&#932;&#913;&#915;&#924;&#917;&#925;&#913;%20&#917;&#929;&#915;&#913;/&#922;&#932;&#921;&#929;&#921;&#913;%20&#922;&#927;&#921;&#925;&#937;&#925;&#921;&#922;&#937;&#925;%20&#933;&#928;&#927;&#916;&#927;&#924;&#937;&#925;/&#922;&#964;&#943;&#961;&#953;&#959;%20&#960;&#959;&#955;&#955;&#945;&#960;&#955;&#974;&#957;%20&#967;&#961;&#942;&#963;&#949;&#969;&#957;%20&#963;&#964;&#959;%20&#932;&#916;%20&#925;&#941;&#945;&#962;%20%20&#925;&#953;&#954;&#972;&#960;&#959;&#955;&#951;&#962;/&#928;&#921;&#931;&#932;&#927;&#928;&#927;&#921;&#919;&#931;&#917;&#921;&#931;/6h%20&#920;&#917;&#937;&#929;&#919;&#931;&#919;%20&#928;&#921;&#931;&#932;&#927;&#928;&#927;&#921;&#919;&#931;&#919;&#931;%2023_12_2016.pdf" TargetMode="External"/><Relationship Id="rId141" Type="http://schemas.openxmlformats.org/officeDocument/2006/relationships/hyperlink" Target="../../Vasilis/AppData/Roaming/Microsoft/Excel/&#917;&#925;&#932;&#913;&#915;&#924;&#917;&#925;&#913;%20&#917;&#929;&#915;&#913;/&#928;&#927;&#929;&#932;&#913;-&#928;&#927;&#929;&#932;&#913;/61421_20_12_2017%20&#920;&#917;&#937;&#929;.&#928;&#921;&#931;&#932;.&#917;&#913;&#928;%20&#928;&#927;&#929;&#932;&#913;%20&#928;&#927;&#929;&#932;&#913;.pdf" TargetMode="External"/><Relationship Id="rId379" Type="http://schemas.openxmlformats.org/officeDocument/2006/relationships/hyperlink" Target="&#917;&#925;&#932;&#913;&#915;&#924;&#917;&#925;&#913;%20&#917;&#929;&#915;&#913;\&#914;&#917;&#923;&#932;&#921;&#937;&#931;&#919;%20&#922;&#933;&#922;&#923;&#927;&#934;&#927;&#929;&#921;&#913;&#922;&#937;&#925;%20&#931;&#933;&#925;&#920;&#919;&#922;&#937;&#925;%20&#928;&#927;&#923;&#919;&#931;%20&#922;&#927;&#918;&#913;&#925;&#919;&#931;\&#914;&#917;&#923;&#932;&#921;&#937;&#931;&#919;%20&#928;&#917;&#918;&#927;&#916;&#929;&#927;&#924;&#921;&#937;&#925;%20&#922;&#913;&#921;%20&#922;&#927;&#921;&#925;%20&#935;&#937;&#929;&#937;&#925;\&#917;&#925;&#932;&#927;&#923;&#917;&#931;\&#920;&#917;&#937;&#929;&#919;&#931;&#919;%203&#951;%20&#917;&#925;&#932;&#927;&#923;&#919;.pdf" TargetMode="External"/><Relationship Id="rId7" Type="http://schemas.openxmlformats.org/officeDocument/2006/relationships/hyperlink" Target="../../Vasilis/AppData/Roaming/Microsoft/Excel/&#917;&#925;&#932;&#913;&#915;&#924;&#917;&#925;&#913;%20&#917;&#929;&#915;&#913;/&#927;&#923;&#927;&#922;&#923;&#919;&#929;&#937;&#924;&#917;&#925;&#913;/&#931;&#932;&#929;&#913;&#932;&#919;&#915;&#921;&#922;&#927;%20&#931;&#935;&#917;&#916;&#921;&#927;%20&#924;&#913;&#929;&#922;&#917;&#932;&#921;&#925;&#915;/73609-28.12.2015%20&#917;&#913;&#928;%20&#931;&#932;&#929;&#913;&#932;&#919;&#915;&#921;&#922;&#927;.pdf" TargetMode="External"/><Relationship Id="rId183" Type="http://schemas.openxmlformats.org/officeDocument/2006/relationships/hyperlink" Target="../../Vasilis/AppData/Roaming/PROTOKOLO/2018/&#917;&#921;&#931;&#917;&#929;&#935;&#927;&#924;&#917;&#925;&#913;/36714_02_11_2018%20&#920;&#917;&#937;&#929;&#919;&#931;&#919;%20&#928;&#921;&#931;&#932;&#927;&#928;&#927;&#921;&#919;&#931;&#919;&#931;%20&#913;&#928;&#927;&#922;%20&#927;&#916;&#937;&#925;.pdf" TargetMode="External"/><Relationship Id="rId239" Type="http://schemas.openxmlformats.org/officeDocument/2006/relationships/hyperlink" Target="../AppData/PROTOKOLO/2020/&#917;&#921;&#931;&#917;&#929;&#935;&#927;&#924;&#917;&#925;&#913;/7771_11_03_2020%20&#920;&#917;&#937;&#929;&#919;&#931;&#919;%20&#928;&#921;&#931;&#932;&#927;&#928;&#927;&#921;&#919;&#931;&#919;&#931;%20&#927;&#921;&#922;&#921;&#931;&#932;&#921;&#922;&#919;....&#927;&#921;&#925;&#927;&#919;&#931;.pdf" TargetMode="External"/><Relationship Id="rId390" Type="http://schemas.openxmlformats.org/officeDocument/2006/relationships/hyperlink" Target="..\..\PROTOKOLO\2023\&#917;&#921;&#931;&#917;&#929;&#935;&#927;&#924;&#917;&#925;&#913;\10620_11_04_2023%20&#920;&#917;&#937;&#929;&#919;&#931;&#919;%20&#928;&#921;&#931;&#932;&#927;&#928;&#927;&#921;&#919;&#931;&#919;&#931;%20&#931;&#932;&#913;&#932;%20&#913;&#928;&#927;&#922;%20&#922;&#927;&#923;&#933;&#924;.pdf" TargetMode="External"/><Relationship Id="rId404" Type="http://schemas.openxmlformats.org/officeDocument/2006/relationships/hyperlink" Target="../../PROTOKOLO/2023/&#917;&#921;&#931;&#917;&#929;&#935;&#927;&#924;&#917;&#925;&#913;/17336_16_06_2023%20&#920;&#917;&#937;&#929;&#919;&#931;&#919;%20&#928;&#921;&#931;&#932;&#927;&#928;&#927;&#921;&#919;&#931;&#919;&#931;%20LIDL.pdf" TargetMode="External"/><Relationship Id="rId250" Type="http://schemas.openxmlformats.org/officeDocument/2006/relationships/hyperlink" Target="..\..\PROTOKOLO\2020\&#917;&#921;&#931;&#917;&#929;&#935;&#927;&#924;&#917;&#925;&#913;\11945_19_05-2020%20&#920;&#917;&#937;&#929;&#919;&#931;&#919;%20&#928;&#921;&#931;&#932;&#927;&#928;&#927;&#921;&#919;&#931;&#919;&#931;%20&#913;&#925;%20&#935;&#937;&#929;%20&#928;&#929;%20&#916;&#917;%20&#913;&#921;&#913;&#925;&#919;&#931;.pdf" TargetMode="External"/><Relationship Id="rId292" Type="http://schemas.openxmlformats.org/officeDocument/2006/relationships/hyperlink" Target="..\..\PROTOKOLO\2020\&#917;&#921;&#931;&#917;&#929;&#935;&#927;&#924;&#917;&#925;&#913;\38639_23_12_2020%20&#920;&#917;&#937;&#929;&#919;&#931;&#919;%20&#928;&#921;&#931;&#932;&#927;&#928;&#927;&#921;&#919;&#931;&#919;&#931;%20&#913;&#928;&#927;&#922;&#913;&#932;%20&#923;&#917;&#921;&#932;%20&#913;&#920;&#923;.pdf" TargetMode="External"/><Relationship Id="rId306" Type="http://schemas.openxmlformats.org/officeDocument/2006/relationships/hyperlink" Target="..\..\PROTOKOLO\2021\&#917;&#921;&#931;&#917;&#929;&#935;&#927;&#924;&#917;&#925;&#913;\8120_31_03_2021%20&#920;&#917;&#937;&#929;&#919;&#931;&#919;%20&#928;&#921;&#931;&#932;&#927;&#928;&#927;&#921;&#919;&#931;&#919;&#931;%20&#913;&#915;&#921;&#913;%20&#928;&#913;&#929;%20_&#922;&#913;&#929;&#933;&#916;&#921;&#932;&#931;&#913;.pdf" TargetMode="External"/><Relationship Id="rId45" Type="http://schemas.openxmlformats.org/officeDocument/2006/relationships/hyperlink" Target="../../Vasilis/AppData/Roaming/Microsoft/Excel/&#917;&#925;&#932;&#913;&#915;&#924;&#917;&#925;&#913;%20&#917;&#929;&#915;&#913;/&#928;&#923;&#913;&#932;&#917;&#921;&#913;%20&#913;&#921;&#913;&#925;&#919;&#931;/&#917;&#925;&#932;&#933;&#928;&#927;%20&#928;&#921;&#931;&#932;&#927;&#928;%20&#917;&#913;&#928;%20&#921;&#921;&#921;-.xls" TargetMode="External"/><Relationship Id="rId87" Type="http://schemas.openxmlformats.org/officeDocument/2006/relationships/hyperlink" Target="../../Vasilis/AppData/Roaming/Microsoft/Excel/&#917;&#925;&#932;&#913;&#915;&#924;&#917;&#925;&#913;%20&#917;&#929;&#915;&#913;/&#922;&#932;&#921;&#929;&#921;&#913;%20&#922;&#927;&#921;&#925;&#937;&#925;&#921;&#922;&#937;&#925;%20&#933;&#928;&#927;&#916;&#927;&#924;&#937;&#925;/&#920;&#917;&#937;&#929;&#919;&#931;&#917;&#921;&#931;/&#920;&#917;&#937;&#929;&#919;&#931;&#919;%20&#928;&#921;&#931;&#932;&#927;&#928;&#927;&#921;&#919;&#931;&#919;&#931;%203-4-2017.pdf" TargetMode="External"/><Relationship Id="rId110" Type="http://schemas.openxmlformats.org/officeDocument/2006/relationships/hyperlink" Target="../../Vasilis/AppData/Roaming/Microsoft/Excel/&#917;&#925;&#932;&#913;&#915;&#924;&#917;&#925;&#913;%20&#917;&#929;&#915;&#913;/GIS/&#920;&#917;&#937;&#929;&#919;&#931;&#919;%20&#928;&#921;&#931;&#932;&#927;&#928;&#927;&#921;&#919;&#931;&#919;&#931;/41548-07-09-2017%20&#920;&#917;&#937;&#929;&#919;&#931;&#919;%20&#928;&#921;&#931;&#932;&#927;&#928;&#927;&#921;&#919;&#931;&#919;&#931;%20GIS.pdf" TargetMode="External"/><Relationship Id="rId348" Type="http://schemas.openxmlformats.org/officeDocument/2006/relationships/hyperlink" Target="..\..\PROTOKOLO\2022\&#917;&#921;&#931;&#917;&#929;&#935;&#927;&#924;&#917;&#925;&#913;\7691_17_03_2022%20&#920;&#917;&#937;&#929;&#919;&#931;&#919;%20&#928;&#921;&#931;&#932;&#927;&#928;&#927;&#921;&#919;&#931;&#919;&#931;%20%20&#915;&#917;&#937;&#932;&#917;&#935;&#925;&#921;&#922;&#919;.pdf" TargetMode="External"/><Relationship Id="rId152" Type="http://schemas.openxmlformats.org/officeDocument/2006/relationships/hyperlink" Target="../../Vasilis/AppData/Roaming/Microsoft/Excel/&#917;&#925;&#932;&#913;&#915;&#924;&#917;&#925;&#913;%20&#917;&#929;&#915;&#913;/&#928;&#913;&#921;&#916;&#921;&#922;&#919;%20&#935;&#913;&#929;&#913;%20&#922;&#923;&#917;&#921;&#932;&#927;&#933;/&#917;&#925;&#932;&#927;&#923;&#917;&#931;/7679_08_03_2018%20&#920;&#917;&#937;&#929;&#919;&#931;&#919;%20&#928;&#921;&#931;&#932;%20&#928;&#913;&#921;&#916;%20&#935;&#913;&#929;&#913;%20&#922;&#923;&#917;&#921;&#932;&#927;&#933;&#931;.pdf" TargetMode="External"/><Relationship Id="rId194" Type="http://schemas.openxmlformats.org/officeDocument/2006/relationships/hyperlink" Target="../../Vasilis/AppData/Roaming/PROTOKOLO/2018/&#917;&#921;&#931;&#917;&#929;&#935;&#927;&#924;&#917;&#925;&#913;/24340_19_07-2018%20&#920;&#917;&#937;&#929;&#919;&#931;&#919;%20&#928;&#921;&#931;&#932;&#927;&#928;&#927;&#921;&#919;&#931;&#919;&#931;%20&#917;&#922;&#931;%20&#914;&#917;&#923;&#932;%20...pdf" TargetMode="External"/><Relationship Id="rId208" Type="http://schemas.openxmlformats.org/officeDocument/2006/relationships/hyperlink" Target="../../Vasilis/AppData/Roaming/PROTOKOLO/2019/&#917;&#921;&#931;&#917;&#929;&#935;&#927;&#924;&#917;&#925;&#913;/11662_1%609_04_2019%20&#920;&#917;&#937;&#929;&#919;&#931;&#919;%20&#928;&#921;&#931;&#932;&#927;&#928;&#927;&#921;&#919;&#931;&#919;&#931;%2018&#959;%20&#915;&#933;&#924;&#925;&#913;&#931;&#921;&#927;.pdf" TargetMode="External"/><Relationship Id="rId415" Type="http://schemas.openxmlformats.org/officeDocument/2006/relationships/hyperlink" Target="..\..\PROTOKOLO\2023\&#917;&#921;&#931;&#917;&#929;&#935;&#927;&#924;&#917;&#925;&#913;\33236_10_11_2023%20&#920;&#917;&#937;&#929;&#919;&#931;&#919;%20&#928;&#921;&#931;&#932;&#927;&#928;&#927;&#921;&#919;&#931;&#919;&#931;%20&#928;&#927;&#921;&#927;&#932;%20&#913;&#932;&#924;.pdf" TargetMode="External"/><Relationship Id="rId261" Type="http://schemas.openxmlformats.org/officeDocument/2006/relationships/hyperlink" Target="..\..\PROTOKOLO\2020\&#917;&#921;&#931;&#917;&#929;&#935;&#927;&#924;&#917;&#925;&#913;\21907_07_08_2020%20&#920;&#917;&#937;&#929;&#919;&#931;&#919;%20&#928;&#921;&#931;&#932;&#927;&#928;&#927;&#921;&#919;&#931;&#919;&#931;%20&#914;&#917;&#923;&#932;%20&#917;&#929;&#916;%20&#933;&#928;&#927;&#916;%20&#924;&#921;&#922;&#929;&#919;&#931;%20&#922;&#923;&#921;&#924;.pdf" TargetMode="External"/><Relationship Id="rId14" Type="http://schemas.openxmlformats.org/officeDocument/2006/relationships/hyperlink" Target="../../Vasilis/AppData/Roaming/Microsoft/Excel/&#917;&#925;&#932;&#913;&#915;&#924;&#917;&#925;&#913;%20&#917;&#929;&#915;&#913;/&#927;&#923;&#927;&#922;&#923;&#919;&#929;&#937;&#924;&#917;&#925;&#913;/&#914;&#921;&#928;&#917;/&#920;&#917;&#937;&#929;&#919;&#931;&#919;%20&#928;&#921;&#931;&#932;%207-12-2015.pdf" TargetMode="External"/><Relationship Id="rId56" Type="http://schemas.openxmlformats.org/officeDocument/2006/relationships/hyperlink" Target="../../Vasilis/AppData/Roaming/Microsoft/Excel/&#917;&#925;&#932;&#913;&#915;&#924;&#917;&#925;&#913;%20&#917;&#929;&#915;&#913;/&#931;&#914;&#913;&#922;/&#920;&#917;&#937;&#929;&#919;&#931;&#919;%20&#928;&#921;&#931;&#932;%2012-9-2016.pdf" TargetMode="External"/><Relationship Id="rId317" Type="http://schemas.openxmlformats.org/officeDocument/2006/relationships/hyperlink" Target="..\..\PROTOKOLO\2021\&#917;&#921;&#931;&#917;&#929;&#935;&#927;&#924;&#917;&#925;&#913;\15770_15_06_2021%20&#920;&#917;&#937;&#929;&#919;&#931;&#919;%20&#928;&#921;&#931;&#932;&#927;&#928;&#927;&#921;&#919;&#931;&#919;&#931;%20&#913;&#929;&#916;&#917;&#933;&#932;%20&#924;&#921;&#922;&#929;&#919;&#931;.pdf" TargetMode="External"/><Relationship Id="rId359" Type="http://schemas.openxmlformats.org/officeDocument/2006/relationships/hyperlink" Target="&#917;&#925;&#932;&#913;&#915;&#924;&#917;&#925;&#913;%20&#917;&#929;&#915;&#913;\&#913;&#928;&#913;&#923;&#923;&#927;&#932;&#929;&#921;&#937;&#931;&#917;&#921;&#931;-&#928;&#929;&#913;&#926;&#917;&#921;&#931;%20&#932;&#913;&#922;&#932;&#927;&#928;&#927;&#921;&#919;&#931;&#919;&#931;%20&#916;&#921;&#913;&#932;&#919;&#929;&#919;&#932;&#917;&#913;\&#922;&#923;&#919;&#929;%20&#914;&#923;&#921;&#927;&#933;&#929;&#913;\&#920;&#917;&#937;&#929;&#919;&#931;&#919;%20&#928;&#921;&#931;&#932;&#927;&#928;&#927;&#921;&#919;&#931;&#919;&#931;%2008_09_2022.pdf" TargetMode="External"/><Relationship Id="rId98" Type="http://schemas.openxmlformats.org/officeDocument/2006/relationships/hyperlink" Target="../../Vasilis/AppData/Roaming/Microsoft/Excel/&#917;&#925;&#932;&#913;&#915;&#924;&#917;&#925;&#913;%20&#917;&#929;&#915;&#913;/&#913;&#928;&#913;&#923;&#923;&#927;&#932;&#929;&#921;&#937;&#931;&#917;&#921;&#931;-&#928;&#929;&#913;&#926;&#917;&#921;&#931;%20&#932;&#913;&#922;&#932;&#927;&#928;&#927;&#921;&#919;&#931;&#919;&#931;/&#928;&#913;&#932;&#921;&#913;/&#920;&#917;&#937;&#929;&#919;&#931;&#919;%20&#928;&#921;&#931;&#932;&#927;&#928;&#927;&#921;&#919;&#931;&#919;&#931;%2021_07_2017.pdf" TargetMode="External"/><Relationship Id="rId121" Type="http://schemas.openxmlformats.org/officeDocument/2006/relationships/hyperlink" Target="../../Vasilis/AppData/Roaming/Microsoft/Excel/&#917;&#925;&#932;&#913;&#915;&#924;&#917;&#925;&#913;%20&#917;&#929;&#915;&#913;/&#927;&#921;&#922;&#921;&#931;&#932;&#921;&#922;&#919;%20&#913;&#925;&#913;&#914;&#913;&#920;&#924;&#921;&#931;&#919;%20&#927;&#921;&#922;&#921;&#931;&#924;&#937;&#925;/&#928;&#921;&#931;&#932;&#927;&#928;&#927;&#921;&#919;&#931;&#917;&#921;&#931;/54146_13_10_2017%20&#920;&#917;&#937;&#929;&#919;&#931;&#919;%20&#928;&#921;&#931;&#932;%20&#927;&#921;&#922;&#921;&#931;&#932;&#921;&#922;&#919;%20&#913;&#925;&#913;&#914;&#913;&#920;&#924;&#921;&#931;&#919;.pdf" TargetMode="External"/><Relationship Id="rId163" Type="http://schemas.openxmlformats.org/officeDocument/2006/relationships/hyperlink" Target="../../Vasilis/AppData/Roaming/Microsoft/Excel/&#917;&#925;&#932;&#913;&#915;&#924;&#917;&#925;&#913;%20&#917;&#929;&#915;&#913;/&#925;&#927;&#917;&#924;&#914;&#929;&#921;&#927;&#931;%202016/&#914;&#917;&#923;&#932;&#921;&#937;&#931;&#919;%20&#923;&#917;&#921;&#932;%20&amp;%20&#917;&#928;&#917;&#922;&#932;&#913;&#931;&#917;&#921;&#931;%20&#933;&#934;%20&#913;&#929;&#916;&#917;&#933;&#932;%20&#916;&#921;&#922;&#932;&#933;&#937;&#925;/&#928;&#923;&#919;&#929;&#937;&#924;&#917;&#931;/24336_19_07_2018%20&#920;&#917;&#937;&#929;&#919;&#931;&#919;%20&#928;&#921;&#931;&#932;&#927;&#928;&#927;&#921;&#919;&#931;&#919;&#931;%20&#913;&#929;&#916;&#917;&#933;&#932;%20&#913;&#925;&#922;&#927;.pdf" TargetMode="External"/><Relationship Id="rId219" Type="http://schemas.openxmlformats.org/officeDocument/2006/relationships/hyperlink" Target="../../Vasilis/AppData/Roaming/PROTOKOLO/2019/&#917;&#921;&#931;&#917;&#929;&#935;&#927;&#924;&#917;&#925;&#913;/18437_25_06_2019%20&#920;&#917;&#937;&#929;&#919;&#931;&#919;%20&#928;&#921;&#931;&#932;&#927;&#928;&#927;&#921;&#919;&#931;&#919;&#931;%20&#917;&#922;&#932;&#933;&#928;&#937;&#931;&#917;&#921;&#931;.pdf" TargetMode="External"/><Relationship Id="rId370" Type="http://schemas.openxmlformats.org/officeDocument/2006/relationships/hyperlink" Target="..\..\PROTOKOLO\2022\&#917;&#921;&#931;&#917;&#929;&#935;&#927;&#924;&#917;&#925;&#913;\37033_09_10_2022%20&#920;&#917;&#937;&#929;&#919;&#931;&#919;%20&#928;&#921;&#931;&#932;&#927;&#928;&#927;&#921;&#919;&#931;&#919;&#931;%20&#931;&#932;%20&#922;&#927;&#923;&#933;&#924;&#914;&#919;&#932;&#919;&#929;&#921;&#927;.pdf" TargetMode="External"/><Relationship Id="rId426" Type="http://schemas.openxmlformats.org/officeDocument/2006/relationships/hyperlink" Target="..\..\PROTOKOLO\2023\&#917;&#921;&#931;&#917;&#929;&#935;&#927;&#924;&#917;&#925;&#913;\35699_05_12_2023%20&#920;&#917;&#937;&#929;&#919;&#931;&#919;%20&#928;&#921;&#931;&#932;&#927;&#928;&#927;&#921;&#919;&#931;&#919;&#931;%20&#913;&#925;&#913;&#914;%20&#928;&#929;&#913;&#931;.pdf" TargetMode="External"/><Relationship Id="rId230" Type="http://schemas.openxmlformats.org/officeDocument/2006/relationships/hyperlink" Target="../../Vasilis/AppData/Roaming/PROTOKOLO/2019/&#917;&#921;&#931;&#917;&#929;&#935;&#927;&#924;&#917;&#925;&#913;/34960_12_11_2019%20&#920;&#917;&#937;&#929;&#919;&#931;&#919;%20&#928;&#921;&#931;&#932;&#927;&#928;&#927;&#921;&#919;&#931;&#919;&#931;%203&#959;%20&#915;&#933;&#924;&#925;&#913;&#931;&#921;&#927;.pdf" TargetMode="External"/><Relationship Id="rId25" Type="http://schemas.openxmlformats.org/officeDocument/2006/relationships/hyperlink" Target="../../Vasilis/AppData/Roaming/PROTOKOLO/2016/EISERXOMENA_2016/7594-18.02.2016%20&#928;&#927;&#929;&#927;&#931;%20&#915;&#921;&#913;%20&#932;&#917;&#935;&#925;&#921;&#922;&#917;&#931;%20&#924;&#917;&#923;&#917;&#932;&#917;&#931;.pdf" TargetMode="External"/><Relationship Id="rId67" Type="http://schemas.openxmlformats.org/officeDocument/2006/relationships/hyperlink" Target="../../Vasilis/AppData/Roaming/Microsoft/Excel/&#917;&#925;&#932;&#913;&#915;&#924;&#917;&#925;&#913;%20&#917;&#929;&#915;&#913;/&#914;&#917;&#923;&#932;&#921;&#937;&#931;&#919;%20&#922;&#933;&#922;&#923;%20&#931;&#933;&#925;&#920;%20&#927;&#921;&#922;&#921;&#931;&#924;&#937;&#925;/&#917;&#925;&#932;&#933;&#928;&#927;%20&#928;&#921;&#931;&#932;&#927;&#928;%20&#917;&#913;&#928;%20&#921;&#921;&#921;-.xls" TargetMode="External"/><Relationship Id="rId272" Type="http://schemas.openxmlformats.org/officeDocument/2006/relationships/hyperlink" Target="..\..\PROTOKOLO\2020\&#917;&#921;&#931;&#917;&#929;&#935;&#927;&#924;&#917;&#925;&#913;\22231_11_08_2020%20&#920;&#917;&#937;&#929;&#919;&#931;&#919;%20&#928;&#921;&#931;&#932;&#927;&#928;&#927;&#921;&#919;&#931;&#919;&#931;%20&#931;&#922;&#913;&#923;&#927;&#931;&#932;&#913;&#931;&#921;&#913;.pdf" TargetMode="External"/><Relationship Id="rId328" Type="http://schemas.openxmlformats.org/officeDocument/2006/relationships/hyperlink" Target="..\..\PROTOKOLO\2021\&#917;&#921;&#931;&#917;&#929;&#935;&#927;&#924;&#917;&#925;&#913;\28226_13_10_2021%20&#913;&#928;&#927;&#931;&#932;&#927;&#923;&#919;%20&#928;&#921;&#931;&#932;&#927;&#928;&#927;&#921;&#919;&#931;&#919;&#931;%20&#914;&#917;&#923;&#932;&#921;&#937;&#931;&#919;%20....pdf" TargetMode="External"/><Relationship Id="rId132" Type="http://schemas.openxmlformats.org/officeDocument/2006/relationships/hyperlink" Target="../../Vasilis/AppData/Roaming/Microsoft/Excel/&#917;&#925;&#932;&#913;&#915;&#924;&#917;&#925;&#913;%20&#917;&#929;&#915;&#913;/&#922;&#932;&#921;&#929;&#921;&#913;%20&#922;&#927;&#921;&#925;&#937;&#925;&#921;&#922;&#937;&#925;%20&#933;&#928;&#927;&#916;&#927;&#924;&#937;&#925;/&#920;&#917;&#937;&#929;&#919;&#931;&#917;&#921;&#931;/61363_20_12_2017%20&#920;&#917;&#937;&#929;.&#928;&#921;&#931;&#932;.&#917;&#913;&#928;%20&#928;&#927;&#923;&#921;&#932;&#921;&#931;&#932;&#921;&#922;&#927;%20&#922;&#917;&#925;&#932;&#929;&#927;%20&#913;&#929;&#915;&#921;&#923;&#927;&#933;.pdf" TargetMode="External"/><Relationship Id="rId174" Type="http://schemas.openxmlformats.org/officeDocument/2006/relationships/hyperlink" Target="../../Vasilis/AppData/Roaming/PROTOKOLO/2018/&#917;&#921;&#931;&#917;&#929;&#935;&#927;&#924;&#917;&#925;&#913;/32028_28_09_2018%20&#920;&#917;&#937;&#929;&#919;&#931;&#919;%20&#928;&#921;&#931;&#932;&#927;&#928;&#927;&#921;&#919;&#931;&#919;&#931;%20&#913;&#933;&#932;%20&#931;&#932;&#913;&#920;&#924;&#927;&#931;.pdf" TargetMode="External"/><Relationship Id="rId381" Type="http://schemas.openxmlformats.org/officeDocument/2006/relationships/hyperlink" Target="&#917;&#925;&#932;&#913;&#915;&#924;&#917;&#925;&#913;%20&#917;&#929;&#915;&#913;\&#924;&#917;&#923;&#917;&#932;&#917;&#931;%20&#913;&#925;&#913;&#928;&#932;&#933;&#926;&#921;&#913;&#922;&#927;&#933;%20&#931;&#935;&#917;&#916;&#921;&#913;&#931;&#924;&#927;&#933;%20&#916;&#919;&#924;&#927;&#933;%20&#922;&#927;&#918;&#913;&#925;&#919;&#931;\&#927;&#932;%20597\&#920;&#917;&#937;&#929;&#919;&#931;&#919;%204&#951;%20&#928;&#921;&#931;&#932;.pdf" TargetMode="External"/><Relationship Id="rId241" Type="http://schemas.openxmlformats.org/officeDocument/2006/relationships/hyperlink" Target="../AppData/PROTOKOLO/2020/&#917;&#921;&#931;&#917;&#929;&#935;&#927;&#924;&#917;&#925;&#913;/7774_11_03_2020%20&#920;&#917;&#937;&#929;&#919;&#931;&#919;%20&#928;&#921;&#931;&#932;&#927;&#928;&#927;&#921;&#919;&#931;&#919;&#931;%20&#931;&#922;&#913;&#923;&#927;&#931;&#932;&#913;&#931;&#921;&#913;.pdf" TargetMode="External"/><Relationship Id="rId437" Type="http://schemas.openxmlformats.org/officeDocument/2006/relationships/hyperlink" Target="../../PROTOKOLO/2023/&#917;&#921;&#931;&#917;&#929;&#935;&#927;&#924;&#917;&#925;&#913;/38012_27_12_2023%20&#920;&#917;&#937;&#929;&#919;&#931;&#919;%20&#928;&#921;&#931;&#932;&#927;&#928;&#927;&#921;&#919;&#931;&#919;&#931;%20&#913;&#928;&#913;&#923;.pdf" TargetMode="External"/><Relationship Id="rId36" Type="http://schemas.openxmlformats.org/officeDocument/2006/relationships/hyperlink" Target="../../Vasilis/AppData/Roaming/Microsoft/Excel/&#917;&#925;&#932;&#913;&#915;&#924;&#917;&#925;&#913;%20&#917;&#929;&#915;&#913;/&#922;&#932;&#921;&#929;&#921;&#913;%20&#922;&#927;&#921;&#925;&#937;&#925;&#921;&#922;&#937;&#925;%20&#933;&#928;&#927;&#916;&#927;&#924;&#937;&#925;/&#928;&#959;&#955;&#953;&#964;&#953;&#963;&#964;&#953;&#954;&#972;%20&#954;&#941;&#957;&#964;&#961;&#959;%20&#913;&#961;&#947;&#943;&#955;&#959;&#965;/33976-25.07.2016%20&#928;&#927;&#929;&#927;&#931;%20&#913;&#929;&#915;&#921;&#923;&#927;&#931;.pdf" TargetMode="External"/><Relationship Id="rId283" Type="http://schemas.openxmlformats.org/officeDocument/2006/relationships/hyperlink" Target="..\..\PROTOKOLO\2020\&#917;&#921;&#931;&#917;&#929;&#935;&#927;&#924;&#917;&#925;&#913;\31377_15_10_2020%20&#920;&#917;&#937;&#929;&#919;&#931;&#919;%20&#928;&#921;&#931;&#932;&#927;&#928;&#927;&#921;&#919;&#931;&#919;&#931;%20&#913;&#915;%20&#928;&#913;&#929;_&#922;&#913;&#929;.pdf" TargetMode="External"/><Relationship Id="rId339" Type="http://schemas.openxmlformats.org/officeDocument/2006/relationships/hyperlink" Target="..\..\PROTOKOLO\2021\&#917;&#921;&#931;&#917;&#929;&#935;&#927;&#924;&#917;&#925;&#913;\35364_16_12_2021%20&#920;&#917;&#937;&#929;&#919;&#931;&#919;%20&#928;&#921;&#931;&#932;&#927;&#928;&#927;&#921;&#919;&#931;&#919;&#931;%20&#913;&#928;&#927;&#922;%20&#923;&#917;&#921;&#932;%20&#913;&#920;&#923;%20&#917;&#915;&#922;&#913;&#932;&#913;&#931;&#932;&#913;&#931;&#917;&#937;&#925;.pdf" TargetMode="External"/><Relationship Id="rId78" Type="http://schemas.openxmlformats.org/officeDocument/2006/relationships/hyperlink" Target="../../Vasilis/AppData/Roaming/Microsoft/Excel/&#917;&#925;&#932;&#913;&#915;&#924;&#917;&#925;&#913;%20&#917;&#929;&#915;&#913;/&#924;&#917;&#923;&#917;&#932;&#919;-&#927;&#923;&#927;&#922;&#923;&#919;&#929;&#937;&#924;&#917;&#925;&#927;&#931;%20&#931;&#935;&#917;&#916;&#921;&#913;&#931;&#924;&#927;&#931;%20&#916;&#921;&#913;&#935;%20&#913;&#928;&#927;&#929;/&#917;&#925;&#932;&#933;&#928;&#927;%20&#928;&#921;&#931;&#932;&#927;&#928;%20&#917;&#913;&#928;%20&#921;&#921;&#921;-.xls" TargetMode="External"/><Relationship Id="rId101" Type="http://schemas.openxmlformats.org/officeDocument/2006/relationships/hyperlink" Target="../../Vasilis/AppData/Roaming/Microsoft/Excel/&#917;&#925;&#932;&#913;&#915;&#924;&#917;&#925;&#913;%20&#917;&#929;&#915;&#913;/&#922;&#932;&#921;&#929;&#921;&#913;%20&#922;&#927;&#921;&#925;&#937;&#925;&#921;&#922;&#937;&#925;%20&#933;&#928;&#927;&#916;&#927;&#924;&#937;&#925;/&#920;&#917;&#937;&#929;&#919;&#931;&#917;&#921;&#931;/&#920;&#917;&#937;&#929;&#919;&#931;&#919;%20&#928;&#921;&#931;&#932;&#927;&#928;&#927;&#921;&#919;&#931;&#919;&#931;%209-8-2017.pdf" TargetMode="External"/><Relationship Id="rId143" Type="http://schemas.openxmlformats.org/officeDocument/2006/relationships/hyperlink" Target="../../Vasilis/AppData/Roaming/Microsoft/Excel/&#917;&#925;&#932;&#913;&#915;&#924;&#917;&#925;&#913;%20&#917;&#929;&#915;&#913;/&#925;&#927;&#917;&#924;&#914;&#929;&#921;&#927;&#931;%202016/&#914;&#917;&#923;&#932;&#921;&#937;&#931;&#919;%20&#922;&#933;&#922;&#923;%20&#931;&#933;&#925;&#920;%20&#924;&#917;&#932;&#913;&#926;&#933;%20&#927;&#921;&#922;%202017/&#917;&#925;&#932;&#927;&#923;&#917;&#931;/61424_20_12_2017%20&#920;&#917;&#937;&#929;.&#928;&#921;&#931;&#932;.&#917;&#913;&#928;%20&#914;&#917;&#923;&#932;&#921;&#937;&#931;&#919;%20&#922;&#933;&#922;&#923;&#927;&#934;&#927;&#929;&#921;&#913;&#922;&#937;&#925;%20&#931;&#933;&#925;&#920;&#919;&#922;&#937;&#925;.pdf" TargetMode="External"/><Relationship Id="rId185" Type="http://schemas.openxmlformats.org/officeDocument/2006/relationships/hyperlink" Target="../../Vasilis/AppData/Roaming/PROTOKOLO/2018/&#917;&#921;&#931;&#917;&#929;&#935;&#927;&#924;&#917;&#925;&#913;/36709_02_11_2018%20&#920;&#917;&#937;&#929;&#919;&#931;&#919;%20&#928;&#921;&#931;&#932;&#927;&#928;&#927;&#921;&#919;&#931;&#919;%20&#913;&#929;&#935;%20&#914;&#929;&#913;&#914;&#917;&#921;&#913;.pdf" TargetMode="External"/><Relationship Id="rId350" Type="http://schemas.openxmlformats.org/officeDocument/2006/relationships/hyperlink" Target="..\..\PROTOKOLO\2022\&#917;&#921;&#931;&#917;&#929;&#935;&#927;&#924;&#917;&#925;&#913;\11014_13_04_2022%20&#920;&#917;&#937;&#929;&#919;&#931;&#919;%20&#928;&#921;&#931;&#932;&#927;&#928;&#927;&#921;&#919;&#931;&#919;&#931;%20&#915;&#917;&#937;&#932;&#917;&#935;&#925;&#921;&#922;&#919;.pdf" TargetMode="External"/><Relationship Id="rId406" Type="http://schemas.openxmlformats.org/officeDocument/2006/relationships/hyperlink" Target="..\..\PROTOKOLO\2023\&#917;&#921;&#931;&#917;&#929;&#935;&#927;&#924;&#917;&#925;&#913;\29862_09_10_2023%20&#920;&#917;&#937;&#929;&#919;&#931;&#919;%20&#928;&#921;&#931;&#932;&#927;&#928;&#927;&#921;&#919;&#931;&#919;&#931;%20&#931;&#935;&#927;&#923;%20&#913;%20&#920;&#924;&#921;&#913;&#931;.pdf" TargetMode="External"/><Relationship Id="rId9" Type="http://schemas.openxmlformats.org/officeDocument/2006/relationships/hyperlink" Target="../../Vasilis/AppData/Roaming/Microsoft/Excel/&#917;&#925;&#932;&#913;&#915;&#924;&#917;&#925;&#913;%20&#917;&#929;&#915;&#913;/&#922;&#932;&#921;&#929;&#921;&#913;%20&#922;&#927;&#921;&#925;&#937;&#925;&#921;&#922;&#937;&#925;%20&#933;&#928;&#927;&#916;&#927;&#924;&#937;&#925;/&#922;&#964;&#943;&#961;&#953;&#959;%20&#960;&#959;&#955;&#955;&#945;&#960;&#955;&#974;&#957;%20&#967;&#961;&#942;&#963;&#949;&#969;&#957;%20&#963;&#964;&#959;%20&#932;&#916;%20&#925;&#941;&#945;&#962;%20%20&#925;&#953;&#954;&#972;&#960;&#959;&#955;&#951;&#962;/36002-1-7-2015%20(2).pdf" TargetMode="External"/><Relationship Id="rId210" Type="http://schemas.openxmlformats.org/officeDocument/2006/relationships/hyperlink" Target="../../Vasilis/AppData/Roaming/PROTOKOLO/2019/&#917;&#921;&#931;&#917;&#929;&#935;&#927;&#924;&#917;&#925;&#913;/15963_03_06_2019%20&#920;&#917;&#937;&#929;&#919;&#931;&#919;%20&#928;&#921;&#931;&#932;&#927;&#928;&#927;&#921;&#919;&#931;&#919;&#931;%20&#914;&#917;&#923;&#932;%20&#913;&#920;&#923;%20&#917;&#915;&#922;&#913;&#932;.pdf" TargetMode="External"/><Relationship Id="rId392" Type="http://schemas.openxmlformats.org/officeDocument/2006/relationships/hyperlink" Target="..\..\PROTOKOLO\2023\&#917;&#921;&#931;&#917;&#929;&#935;&#927;&#924;&#917;&#925;&#913;\11011_13_04_2023%20&#920;&#917;&#937;&#929;&#919;&#931;&#919;%20&#928;&#921;&#931;&#932;&#927;&#928;&#927;&#921;&#919;&#931;&#919;&#931;%20&#924;&#917;&#923;%20&#913;&#925;%20&#931;&#935;%20&#913;&#915;&#921;&#927;&#931;%20&#916;&#919;&#924;&#919;&#932;&#929;&#921;&#927;&#931;.pdf" TargetMode="External"/><Relationship Id="rId252" Type="http://schemas.openxmlformats.org/officeDocument/2006/relationships/hyperlink" Target="..\..\PROTOKOLO\2020\&#917;&#921;&#931;&#917;&#929;&#935;&#927;&#924;&#917;&#925;&#913;\15556_18_06_2020%20&#920;&#917;&#937;&#929;&#919;&#931;&#919;%20&#928;&#921;&#931;&#932;&#927;&#928;&#927;&#921;&#919;&#931;&#919;&#931;%20&#914;&#917;&#923;&#932;&#921;&#937;&#931;&#919;%20&#922;&#933;&#922;&#923;%20&#931;&#933;&#925;&#920;.pdf" TargetMode="External"/><Relationship Id="rId294" Type="http://schemas.openxmlformats.org/officeDocument/2006/relationships/hyperlink" Target="..\..\PROTOKOLO\2020\&#917;&#921;&#931;&#917;&#929;&#935;&#927;&#924;&#917;&#925;&#913;\38638_23_12_2020%20&#920;&#917;&#937;&#929;&#919;&#931;&#919;%20&#928;&#921;&#931;&#932;&#927;&#928;&#927;&#921;&#919;&#931;&#919;&#931;%20&#922;&#927;&#933;&#929;&#921;.pdf" TargetMode="External"/><Relationship Id="rId308" Type="http://schemas.openxmlformats.org/officeDocument/2006/relationships/hyperlink" Target="..\..\PROTOKOLO\2021\&#917;&#921;&#931;&#917;&#929;&#935;&#927;&#924;&#917;&#925;&#913;\10571_23_04_221%20&#920;&#917;&#937;&#929;&#919;&#931;&#919;%20&#928;&#931;&#932;&#927;&#927;&#921;&#919;&#931;&#919;&#931;%20&#913;&#925;&#932;&#921;&#928;&#925;%20&#922;&#913;&#929;&#913;&#915;&#921;&#913;&#925;&#925;&#921;&#937;&#925;.pdf" TargetMode="External"/><Relationship Id="rId47" Type="http://schemas.openxmlformats.org/officeDocument/2006/relationships/hyperlink" Target="../../Vasilis/AppData/Roaming/Microsoft/Excel/&#917;&#925;&#932;&#913;&#915;&#924;&#917;&#925;&#913;%20&#917;&#929;&#915;&#913;/&#927;&#923;&#927;&#922;&#923;&#919;&#929;&#937;&#924;&#917;&#925;&#913;/&#917;&#928;&#917;&#922;&#932;&#913;&#931;&#919;%20&#922;&#913;&#921;%20&#923;&#917;&#921;&#932;&#927;&#933;&#929;&#915;&#921;&#913;%20&#913;&#931;&#933;&#929;&#924;&#913;&#932;&#927;&#933;%20&#916;&#921;&#922;&#932;&#933;&#927;&#933;%20&#931;&#932;&#927;&#925;%20&#922;&#913;&#923;&#923;&#921;&#922;&#929;&#913;&#932;&#921;&#922;&#927;%20&#916;&#919;&#924;&#927;%20&#922;&#927;&#918;&#913;&#925;&#919;&#931;/&#917;&#925;&#932;&#933;&#928;&#927;%20&#928;&#921;&#931;&#932;&#927;&#928;%20&#917;&#913;&#928;%20&#921;&#921;&#921;&#921;-.XLS" TargetMode="External"/><Relationship Id="rId89" Type="http://schemas.openxmlformats.org/officeDocument/2006/relationships/hyperlink" Target="../../Vasilis/AppData/Roaming/Microsoft/Excel/&#917;&#925;&#932;&#913;&#915;&#924;&#917;&#925;&#913;%20&#917;&#929;&#915;&#913;/&#925;&#927;&#917;&#924;&#914;&#929;&#921;&#927;&#931;%202016/&#931;&#933;&#925;&#916;&#917;&#931;&#917;&#921;&#931;%20&#927;&#922;&#937;/&#920;&#917;&#937;&#929;&#919;&#931;&#919;%20&#928;&#921;&#931;&#932;&#927;&#928;&#927;&#921;&#919;&#931;&#919;&#931;%203-4-2017.pdf" TargetMode="External"/><Relationship Id="rId112" Type="http://schemas.openxmlformats.org/officeDocument/2006/relationships/hyperlink" Target="../../Vasilis/AppData/Roaming/Microsoft/Excel/&#917;&#925;&#932;&#913;&#915;&#924;&#917;&#925;&#913;%20&#917;&#929;&#915;&#913;/&#931;&#914;&#913;&#922;/44319_20_09_2017%20&#920;&#917;&#937;&#929;&#919;&#931;&#919;%20&#928;&#921;&#931;&#932;&#927;&#928;&#927;&#921;&#919;&#931;&#919;&#931;%20&#931;&#914;&#913;&#922;.pdf" TargetMode="External"/><Relationship Id="rId154" Type="http://schemas.openxmlformats.org/officeDocument/2006/relationships/hyperlink" Target="../../Vasilis/AppData/Roaming/Microsoft/Excel/&#917;&#925;&#932;&#913;&#915;&#924;&#917;&#925;&#913;%20&#917;&#929;&#915;&#913;/&#931;&#933;&#924;&#928;&#923;&#919;&#929;&#937;&#924;&#913;&#932;&#921;&#922;&#917;&#931;%20&#917;&#929;&#915;&#913;&#931;&#921;&#917;&#931;%20&#914;&#921;&#914;&#923;&#921;&#927;&#920;&#919;&#922;&#919;/&#928;&#921;&#931;&#932;&#927;&#928;&#927;&#921;&#919;&#931;&#917;&#921;&#931;/7678_08_03_2018%20&#920;&#917;&#937;&#929;&#919;&#931;&#919;%20&#928;&#921;&#931;&#932;&#927;&#928;&#927;&#921;&#919;&#931;&#919;&#931;%20&#931;&#933;&#924;&#928;&#923;%20&#914;&#921;&#914;&#923;.pdf" TargetMode="External"/><Relationship Id="rId361" Type="http://schemas.openxmlformats.org/officeDocument/2006/relationships/hyperlink" Target="..\..\PROTOKOLO\2022\&#917;&#921;&#931;&#917;&#929;&#935;&#927;&#924;&#917;&#925;&#913;\31488_20_10_2022%20&#920;&#917;&#937;&#929;&#919;&#931;&#919;%20&#928;&#921;&#931;&#932;&#927;&#928;&#927;&#921;&#919;&#931;&#919;&#931;%20&#922;&#927;&#933;&#929;&#921;.pdf" TargetMode="External"/><Relationship Id="rId196" Type="http://schemas.openxmlformats.org/officeDocument/2006/relationships/hyperlink" Target="../../Vasilis/AppData/Roaming/Microsoft/Excel/&#917;&#925;&#932;&#913;&#915;&#924;&#917;&#925;&#913;%20&#917;&#929;&#915;&#913;/&#914;&#917;&#923;&#932;&#921;&#937;&#931;&#919;%20&#928;&#929;&#927;&#931;&#914;%20&#913;&#924;&#917;&#913;/42976_20_12_2018%20&#920;&#917;&#937;&#929;&#919;&#931;&#919;%20&#928;&#921;&#931;&#932;&#927;&#928;&#927;&#921;&#919;&#931;&#919;&#931;%20&#914;&#917;&#923;&#932;&#921;&#937;&#931;&#919;..&#913;&#924;&#917;&#913;.pdf" TargetMode="External"/><Relationship Id="rId417" Type="http://schemas.openxmlformats.org/officeDocument/2006/relationships/hyperlink" Target="..\..\PROTOKOLO\2023\&#917;&#921;&#931;&#917;&#929;&#935;&#927;&#924;&#917;&#925;&#913;\33237_10_11_2023%20&#920;&#917;&#937;&#929;&#919;&#931;&#919;%20&#928;&#921;&#931;&#932;&#927;&#928;&#927;&#921;&#919;&#931;&#919;&#931;%20&#927;&#923;%20&#913;&#925;%20&#916;%20&#922;.pdf" TargetMode="External"/><Relationship Id="rId16" Type="http://schemas.openxmlformats.org/officeDocument/2006/relationships/hyperlink" Target="../../Vasilis/AppData/Roaming/Microsoft/Excel/&#917;&#925;&#932;&#913;&#915;&#924;&#917;&#925;&#913;%20&#917;&#929;&#915;&#913;/&#928;&#923;&#913;&#932;&#917;&#921;&#913;%20&#913;&#921;&#913;&#925;&#919;&#931;/73560-28.12.2015%20&#917;&#913;&#928;%20&#915;&#921;&#913;%20&#913;&#921;&#913;&#925;&#919;.pdf" TargetMode="External"/><Relationship Id="rId221" Type="http://schemas.openxmlformats.org/officeDocument/2006/relationships/hyperlink" Target="../../Vasilis/AppData/Roaming/PROTOKOLO/2019/&#917;&#921;&#931;&#917;&#929;&#935;&#927;&#924;&#917;&#925;&#913;/20743_11_07_2019%20&#920;&#917;&#937;&#929;&#919;&#931;&#919;%20&#928;&#921;&#931;&#932;&#927;&#928;&#927;&#921;&#919;&#931;&#919;&#931;%20&#932;_&#920;%20&#922;&#929;&#927;&#922;&#927;&#933;%20&#916;&#929;&#917;&#928;.pdf" TargetMode="External"/><Relationship Id="rId263" Type="http://schemas.openxmlformats.org/officeDocument/2006/relationships/hyperlink" Target="..\..\PROTOKOLO\2020\&#917;&#921;&#931;&#917;&#929;&#935;&#927;&#924;&#917;&#925;&#913;\21890_07_08_2020%20&#920;&#917;&#937;&#929;&#919;&#931;&#919;%20&#928;&#921;&#931;&#932;&#927;&#928;&#927;&#921;&#919;&#931;&#919;&#931;%20&#924;&#917;&#923;&#917;&#932;&#917;&#931;%20&#917;&#925;&#917;&#929;%20&#913;&#925;&#913;&#914;%20&#931;&#935;%20&#922;&#932;.pdf" TargetMode="External"/><Relationship Id="rId319" Type="http://schemas.openxmlformats.org/officeDocument/2006/relationships/hyperlink" Target="..\..\PROTOKOLO\2021\&#917;&#921;&#931;&#917;&#929;&#935;&#927;&#924;&#917;&#925;&#913;\15701_15_06_2021%20&#920;&#917;&#937;&#929;&#919;&#931;&#919;%20&#928;&#921;&#931;&#932;&#927;&#928;&#927;&#921;&#919;&#931;&#919;&#931;%20&#914;&#917;&#923;&#932;&#921;&#937;&#931;&#919;%20&#913;&#925;&#932;&#923;&#921;&#927;&#931;&#932;.pdf" TargetMode="External"/><Relationship Id="rId58" Type="http://schemas.openxmlformats.org/officeDocument/2006/relationships/hyperlink" Target="../../Vasilis/AppData/Roaming/Microsoft/Excel/&#917;&#925;&#932;&#913;&#915;&#924;&#917;&#925;&#913;%20&#917;&#929;&#915;&#913;/&#932;&#917;&#935;&#925;&#921;&#922;&#917;&#931;%20&#924;&#917;&#923;&#917;&#932;&#917;&#931;%20&#922;&#913;&#923;&#923;&#921;&#922;&#929;&#913;&#932;&#921;&#922;&#927;&#933;%20&#916;&#919;&#924;&#927;&#933;%20&#922;&#927;&#918;&#913;&#925;&#919;&#931;/&#917;&#922;&#932;&#921;&#924;&#919;&#931;&#919;%20&#928;&#929;&#927;&#917;&#923;&#917;&#933;&#931;&#919;&#931;%20&#935;&#929;&#937;&#924;&#921;&#927;&#933;/&#920;&#917;&#937;&#929;&#919;&#931;&#919;%20&#928;&#921;&#931;&#932;&#927;&#928;&#927;&#921;&#919;&#931;&#919;&#931;.pdf" TargetMode="External"/><Relationship Id="rId123" Type="http://schemas.openxmlformats.org/officeDocument/2006/relationships/hyperlink" Target="../../Vasilis/AppData/Roaming/Microsoft/Excel/&#917;&#925;&#932;&#913;&#915;&#924;&#917;&#925;&#913;%20&#917;&#929;&#915;&#913;/&#924;&#917;&#932;&#913;&#934;&#927;&#929;&#913;%20&#914;&#921;&#914;&#923;&#921;&#927;&#920;&#919;&#922;&#919;&#931;/56517_27_11_2017%20&#920;&#917;&#937;&#929;&#919;&#931;&#919;&#931;%20&#928;&#921;&#931;&#932;&#927;&#928;&#927;&#921;&#919;&#931;&#919;&#931;%20&#924;&#917;&#932;&#913;&#934;&#927;&#929;&#913;%20&#914;&#921;&#914;&#923;&#921;&#927;&#920;&#919;&#922;&#919;&#931;.pdf" TargetMode="External"/><Relationship Id="rId330" Type="http://schemas.openxmlformats.org/officeDocument/2006/relationships/hyperlink" Target="..\..\PROTOKOLO\2021\&#917;&#921;&#931;&#917;&#929;&#935;&#927;&#924;&#917;&#925;&#913;\26740_28_09_2021%20&#920;&#917;&#937;&#929;&#919;&#931;&#919;%20&#928;&#921;&#931;&#932;&#927;&#928;&#927;&#921;&#919;&#931;&#919;&#931;%20&#913;&#933;&#923;&#917;&#921;&#927;&#921;%20&#935;&#937;&#929;&#927;&#921;.pdf" TargetMode="External"/><Relationship Id="rId165" Type="http://schemas.openxmlformats.org/officeDocument/2006/relationships/hyperlink" Target="../../Vasilis/AppData/Roaming/PROTOKOLO/2018/&#917;&#921;&#931;&#917;&#929;&#935;&#927;&#924;&#917;&#925;&#913;/30383_17_09_2018%20&#920;&#917;&#937;&#929;&#919;&#931;&#919;%20&#928;&#921;&#931;&#932;&#927;&#928;&#927;&#921;&#919;&#931;&#919;&#931;%20&#928;&#929;&#927;&#924;&#919;&#920;&#917;&#921;&#913;%20&#916;&#917;&#925;&#916;&#929;&#933;&#923;&#923;&#921;&#937;&#925;.pdf" TargetMode="External"/><Relationship Id="rId372" Type="http://schemas.openxmlformats.org/officeDocument/2006/relationships/hyperlink" Target="..\..\PROTOKOLO\2022\&#917;&#921;&#931;&#917;&#929;&#935;&#927;&#924;&#917;&#925;&#913;\37032_09_12_2022%20&#920;&#917;&#937;&#929;&#919;&#931;&#919;%20&#928;&#921;&#931;&#932;&#927;&#928;&#927;&#921;&#919;&#931;&#919;&#931;%20&#924;&#917;&#923;%20&#913;&#925;%20&#931;&#935;%20&#928;&#923;%20&#915;&#921;&#927;&#923;&#916;&#913;&#931;&#919;.pdf" TargetMode="External"/><Relationship Id="rId428" Type="http://schemas.openxmlformats.org/officeDocument/2006/relationships/hyperlink" Target="..\..\PROTOKOLO\2023\&#917;&#921;&#931;&#917;&#929;&#935;&#927;&#924;&#917;&#925;&#913;\35703_05_12_2023%20&#920;&#917;&#937;&#929;&#919;&#931;&#919;%20&#928;&#921;&#931;&#932;&#927;&#928;&#927;&#921;&#919;&#931;&#919;&#931;%20&#914;&#917;&#923;&#932;%20&#933;&#928;&#927;&#916;&#927;&#924;&#937;&#925;.pdf" TargetMode="External"/><Relationship Id="rId232" Type="http://schemas.openxmlformats.org/officeDocument/2006/relationships/hyperlink" Target="../../Vasilis/AppData/Roaming/PROTOKOLO/2019/&#917;&#921;&#931;&#917;&#929;&#935;&#927;&#924;&#917;&#925;&#913;/36645_26_11_2019%20&#920;&#917;&#937;&#929;&#919;&#931;&#919;%20&#928;&#921;&#931;&#932;&#927;&#928;&#927;&#921;&#919;&#931;&#919;&#931;%20&#913;&#925;&#913;&#914;%20&#916;&#919;&#924;%20&#927;&#916;&#937;&#925;%20&#927;&#921;&#922;.pdf" TargetMode="External"/><Relationship Id="rId274" Type="http://schemas.openxmlformats.org/officeDocument/2006/relationships/hyperlink" Target="..\..\PROTOKOLO\2020\&#917;&#921;&#931;&#917;&#929;&#935;&#927;&#924;&#917;&#925;&#913;\29075_28_09_2020%20&#920;&#917;&#937;&#929;&#919;&#931;&#919;%20&#928;&#921;&#931;&#932;&#927;&#928;&#927;&#921;&#919;&#931;&#919;&#931;%20&#931;&#933;&#925;&#916;%20&#934;&#914;.pdf" TargetMode="External"/><Relationship Id="rId27" Type="http://schemas.openxmlformats.org/officeDocument/2006/relationships/hyperlink" Target="../../Vasilis/AppData/Roaming/Microsoft/Excel/&#917;&#925;&#932;&#913;&#915;&#924;&#917;&#925;&#913;%20&#917;&#929;&#915;&#913;/&#932;&#917;&#935;&#925;&#921;&#922;&#917;&#931;%20&#924;&#917;&#923;&#917;&#932;&#917;&#931;%20&#922;&#913;&#923;&#923;&#921;&#922;&#929;&#913;&#932;&#921;&#922;&#927;&#933;%20&#916;&#919;&#924;&#927;&#933;%20&#922;&#927;&#918;&#913;&#925;&#919;&#931;/&#917;&#922;&#932;&#921;&#924;&#919;&#931;&#919;%20&#928;&#929;&#927;&#917;&#923;&#917;&#933;&#931;&#919;&#931;%20&#935;&#929;&#937;&#924;&#921;&#927;&#933;/&#952;&#949;&#974;&#961;&#951;&#963;&#951;%20&#960;&#953;&#963;&#964;&#959;&#960;&#959;&#943;&#951;&#963;&#951;&#962;.pdf" TargetMode="External"/><Relationship Id="rId69" Type="http://schemas.openxmlformats.org/officeDocument/2006/relationships/hyperlink" Target="../../Vasilis/AppData/Roaming/Microsoft/Excel/&#917;&#925;&#932;&#913;&#915;&#924;&#917;&#925;&#913;%20&#917;&#929;&#915;&#913;/&#931;&#933;&#925;&#932;&#919;&#929;&#919;&#931;&#919;%20&#913;&#920;&#923;&#919;&#932;&#921;&#922;&#937;&#925;%20&#933;&#928;&#927;&#916;&#927;&#924;&#937;&#925;/&#917;&#925;&#932;&#933;&#928;&#927;%20&#928;&#921;&#931;&#932;&#927;&#928;%20&#917;&#913;&#928;%20&#921;&#921;&#921;-.xls" TargetMode="External"/><Relationship Id="rId134" Type="http://schemas.openxmlformats.org/officeDocument/2006/relationships/hyperlink" Target="../../Vasilis/AppData/Roaming/Microsoft/Excel/&#917;&#925;&#932;&#913;&#915;&#924;&#917;&#925;&#913;%20&#917;&#929;&#915;&#913;/&#931;&#933;&#924;&#928;&#923;&#919;&#929;&#937;&#924;&#913;&#932;&#921;&#922;&#917;&#931;%20&#917;&#929;&#915;&#913;&#931;&#921;&#917;&#931;%20&#914;&#921;&#914;&#923;&#921;&#927;&#920;&#919;&#922;&#919;/&#928;&#921;&#931;&#932;&#927;&#928;&#927;&#921;&#919;&#931;&#917;&#921;&#931;/61379_20_12_2017%20&#920;&#917;&#937;&#929;.&#928;&#921;&#931;&#932;.&#917;&#913;&#928;%20&#931;&#933;&#924;&#928;&#923;&#919;&#929;&#937;&#924;&#913;&#932;&#921;&#922;&#917;&#931;%20&#917;&#929;&#915;&#913;&#931;&#921;&#917;&#931;%20&#914;&#921;&#914;&#923;&#921;&#927;&#920;&#919;&#922;&#919;&#931;.pdf" TargetMode="External"/><Relationship Id="rId80" Type="http://schemas.openxmlformats.org/officeDocument/2006/relationships/hyperlink" Target="../../Vasilis/AppData/Roaming/Microsoft/Excel/&#917;&#925;&#932;&#913;&#915;&#924;&#917;&#925;&#913;%20&#917;&#929;&#915;&#913;/&#913;&#928;&#913;&#923;&#923;&#927;&#932;&#929;&#921;&#937;&#931;&#917;&#921;&#931;-&#928;&#929;&#913;&#926;&#917;&#921;&#931;%20&#932;&#913;&#922;&#932;&#927;&#928;&#927;&#921;&#919;&#931;&#919;&#931;/&#928;&#913;&#928;&#913;&#934;&#921;&#923;&#921;&#928;&#928;&#927;&#933;/&#920;&#917;&#937;&#929;&#919;&#931;&#919;%2020_2_2017.pdf" TargetMode="External"/><Relationship Id="rId176" Type="http://schemas.openxmlformats.org/officeDocument/2006/relationships/hyperlink" Target="../../Vasilis/AppData/Roaming/PROTOKOLO/2018/&#917;&#921;&#931;&#917;&#929;&#935;&#927;&#924;&#917;&#925;&#913;/33480_12_10_2018.pdf" TargetMode="External"/><Relationship Id="rId341" Type="http://schemas.openxmlformats.org/officeDocument/2006/relationships/hyperlink" Target="..\..\PROTOKOLO\2021\&#917;&#921;&#931;&#917;&#929;&#935;&#927;&#924;&#917;&#925;&#913;\36774_30_12_2021%20&#920;&#917;&#937;&#929;&#919;&#931;&#919;%20&#928;&#921;&#931;&#932;&#927;&#928;&#927;&#921;&#919;&#931;&#919;&#931;%20&#916;&#921;&#913;&#924;&#927;&#929;&#934;%20&#915;&#919;&#928;%20&#928;&#929;&#937;&#932;&#927;&#935;.pdf" TargetMode="External"/><Relationship Id="rId383" Type="http://schemas.openxmlformats.org/officeDocument/2006/relationships/hyperlink" Target="..\..\PROTOKOLO\2023\&#917;&#921;&#931;&#917;&#929;&#935;&#927;&#924;&#917;&#925;&#913;\5462_23_02_2023%20&#920;&#917;&#937;&#929;&#919;&#931;&#919;%20&#928;&#921;&#931;&#932;&#927;&#928;&#927;&#921;&#919;&#931;&#919;&#931;%20&#914;&#917;&#923;&#932;%20&#933;&#928;&#927;&#916;&#927;&#924;&#937;&#925;.pdf" TargetMode="External"/><Relationship Id="rId439" Type="http://schemas.openxmlformats.org/officeDocument/2006/relationships/vmlDrawing" Target="../drawings/vmlDrawing3.vml"/><Relationship Id="rId201" Type="http://schemas.openxmlformats.org/officeDocument/2006/relationships/hyperlink" Target="../../Vasilis/AppData/Roaming/PROTOKOLO/2019/&#917;&#921;&#931;&#917;&#929;&#935;&#927;&#924;&#917;&#925;&#913;/8838_22_03_2019%20&#920;&#917;&#937;&#929;&#919;&#931;&#919;%20&#928;&#921;&#931;&#932;&#927;&#928;&#927;&#921;&#919;&#931;&#919;&#931;%20&#927;&#921;&#922;&#921;&#931;&#932;&#921;&#922;&#919;...pdf" TargetMode="External"/><Relationship Id="rId243" Type="http://schemas.openxmlformats.org/officeDocument/2006/relationships/hyperlink" Target="..\..\PROTOKOLO\2020\&#917;&#921;&#931;&#917;&#929;&#935;&#927;&#924;&#917;&#925;&#913;\9560_09_04_2020%20&#920;&#917;&#937;&#929;&#919;&#931;&#919;%20&#928;&#921;&#931;&#932;&#927;&#928;&#927;&#921;&#919;&#931;&#919;&#931;%20&#933;&#928;&#927;&#915;&#917;&#921;&#927;&#921;%20&#922;&#913;&#916;&#927;&#921;.pdf" TargetMode="External"/><Relationship Id="rId285" Type="http://schemas.openxmlformats.org/officeDocument/2006/relationships/hyperlink" Target="..\..\PROTOKOLO\2020\&#917;&#921;&#931;&#917;&#929;&#935;&#927;&#924;&#917;&#925;&#913;\31374_15_10_2020%20&#920;&#917;&#937;&#929;&#919;&#931;&#919;%20&#928;&#921;&#931;&#932;&#927;&#928;&#927;&#921;&#919;&#931;&#919;&#931;%2018&#959;.pdf" TargetMode="External"/><Relationship Id="rId38" Type="http://schemas.openxmlformats.org/officeDocument/2006/relationships/hyperlink" Target="../../Vasilis/AppData/Roaming/Microsoft/Excel/&#917;&#925;&#932;&#913;&#915;&#924;&#917;&#925;&#913;%20&#917;&#929;&#915;&#913;/&#927;&#923;&#927;&#922;&#923;&#919;&#929;&#937;&#924;&#917;&#925;&#913;/&#928;&#917;&#929;&#921;&#914;&#913;&#923;&#923;&#927;&#925;&#932;&#921;&#922;&#917;&#931;%20&#913;&#916;&#917;&#921;&#927;&#916;&#927;&#932;&#919;&#931;&#917;&#921;&#931;%20&#922;&#913;&#921;/34641-28.07.2016%20&#920;&#917;&#937;&#929;.&#928;&#921;&#931;&#932;.&#917;&#913;&#928;.pdf" TargetMode="External"/><Relationship Id="rId103" Type="http://schemas.openxmlformats.org/officeDocument/2006/relationships/hyperlink" Target="../../Vasilis/AppData/Roaming/Microsoft/Excel/&#917;&#925;&#932;&#913;&#915;&#924;&#917;&#925;&#913;%20&#917;&#929;&#915;&#913;/&#927;&#923;&#927;&#922;&#923;&#919;&#929;&#937;&#924;&#917;&#925;&#913;/&#924;&#917;&#932;&#913;&#932;&#927;&#928;&#921;&#931;&#919;%20&#928;&#933;&#923;&#937;&#925;&#937;&#925;%20&#916;&#917;&#919;/30620-30.06.2017%20&#917;&#913;&#928;%20&#928;&#921;&#931;&#932;.%20&#928;&#933;&#923;&#937;&#925;&#917;&#931;.pdf" TargetMode="External"/><Relationship Id="rId310" Type="http://schemas.openxmlformats.org/officeDocument/2006/relationships/hyperlink" Target="..\..\PROTOKOLO\2021\&#917;&#921;&#931;&#917;&#929;&#935;&#927;&#924;&#917;&#925;&#913;\1056923_04_2021%20&#920;&#917;&#937;&#929;&#919;&#931;&#919;%20&#928;&#921;&#931;&#932;&#927;&#928;&#927;&#921;&#919;&#931;&#919;&#931;%20&#924;&#917;&#923;&#917;&#932;&#917;&#931;%20&#917;&#925;&#917;&#929;&#915;%20&#913;&#925;&#913;&#914;.pdf" TargetMode="External"/><Relationship Id="rId91" Type="http://schemas.openxmlformats.org/officeDocument/2006/relationships/hyperlink" Target="../../Vasilis/AppData/Roaming/Microsoft/Excel/&#917;&#925;&#932;&#913;&#915;&#924;&#917;&#925;&#913;%20&#917;&#929;&#915;&#913;/&#931;&#933;&#925;&#932;&#919;&#929;&#919;&#931;&#919;%20&#913;&#920;&#923;&#919;&#932;&#921;&#922;&#937;&#925;%20&#933;&#928;&#927;&#916;&#927;&#924;&#937;&#925;/&#928;&#921;&#931;&#932;&#927;&#928;&#927;&#921;&#919;&#931;&#917;&#921;&#931;/&#920;&#917;&#937;&#929;&#919;&#931;&#919;%202&#919;&#962;%20&#928;&#921;&#931;&#932;&#927;&#928;&#927;&#921;&#919;&#931;&#919;&#931;%2010_5_2017.pdf" TargetMode="External"/><Relationship Id="rId145" Type="http://schemas.openxmlformats.org/officeDocument/2006/relationships/hyperlink" Target="../../Vasilis/AppData/Roaming/Microsoft/Excel/&#917;&#925;&#932;&#913;&#915;&#924;&#917;&#925;&#913;%20&#917;&#929;&#915;&#913;/GIS/&#917;&#925;&#932;&#933;&#928;&#927;%20&#928;&#921;&#931;&#932;&#927;&#928;%20&#917;&#913;&#928;%20&#921;&#921;&#921;-.xls" TargetMode="External"/><Relationship Id="rId187" Type="http://schemas.openxmlformats.org/officeDocument/2006/relationships/hyperlink" Target="../../Vasilis/AppData/Roaming/PROTOKOLO/2018/&#917;&#921;&#931;&#917;&#929;&#935;&#927;&#924;&#917;&#925;&#913;/40934_03_12_2018%20&#920;&#917;&#937;&#929;&#919;&#931;&#919;%20&#928;&#921;&#931;&#932;&#927;&#928;&#927;&#921;&#919;&#931;&#919;&#931;%20&#922;&#913;&#927;&#933;&#931;&#919;&#931;.pdf" TargetMode="External"/><Relationship Id="rId352" Type="http://schemas.openxmlformats.org/officeDocument/2006/relationships/hyperlink" Target="..\..\PROTOKOLO\2022\&#917;&#921;&#931;&#917;&#929;&#935;&#927;&#924;&#917;&#925;&#913;\16001_02_06_2022%20&#920;&#917;&#937;&#929;&#919;&#931;&#919;%20&#928;&#921;&#931;&#932;&#927;&#928;&#927;&#921;&#919;&#931;&#919;&#931;%20&#914;&#917;&#923;&#932;%20&#913;&#929;&#916;%20&#922;&#929;&#927;&#922;&#927;&#933;.pdf" TargetMode="External"/><Relationship Id="rId394" Type="http://schemas.openxmlformats.org/officeDocument/2006/relationships/hyperlink" Target="..\..\PROTOKOLO\2023\&#917;&#921;&#931;&#917;&#929;&#935;&#927;&#924;&#917;&#925;&#913;\11008_13_04_2023%20&#920;&#917;&#937;&#929;&#919;&#931;&#919;%20&#928;&#921;&#931;&#932;&#927;&#928;&#927;&#921;&#919;&#931;&#919;&#931;%20&#913;&#925;&#913;&#914;%20&#928;&#929;&#913;&#931;&#921;&#925;&#927;&#933;.pdf" TargetMode="External"/><Relationship Id="rId408" Type="http://schemas.openxmlformats.org/officeDocument/2006/relationships/hyperlink" Target="..\..\PROTOKOLO\2023\&#917;&#921;&#931;&#917;&#929;&#935;&#927;&#924;&#917;&#925;&#913;\29913_09_10_2023%20&#920;&#917;&#937;&#929;&#919;&#931;&#919;%20&#928;&#921;&#931;&#932;&#927;&#928;&#927;&#921;&#919;&#931;&#919;&#931;%20&#922;&#927;&#933;&#929;&#921;.pdf" TargetMode="External"/><Relationship Id="rId212" Type="http://schemas.openxmlformats.org/officeDocument/2006/relationships/hyperlink" Target="../../Vasilis/AppData/Roaming/PROTOKOLO/2019/&#917;&#921;&#931;&#917;&#929;&#935;&#927;&#924;&#917;&#925;&#913;/15955_03_06_2019%20&#920;&#917;&#937;&#929;&#919;&#931;&#919;%20&#928;&#921;&#931;&#932;&#927;&#928;&#927;&#921;&#919;&#931;&#919;&#931;%20&#914;&#921;&#927;&#913;&#928;&#927;&#914;&#923;.pdf" TargetMode="External"/><Relationship Id="rId254" Type="http://schemas.openxmlformats.org/officeDocument/2006/relationships/hyperlink" Target="..\..\PROTOKOLO\2020\&#917;&#921;&#931;&#917;&#929;&#935;&#927;&#924;&#917;&#925;&#913;\15560_18_06_2020%20&#920;&#917;&#937;&#929;&#919;&#931;&#919;%20&#928;&#921;&#931;&#932;&#927;&#928;&#927;&#921;&#919;&#931;&#919;&#931;%20&#922;&#927;&#933;&#929;&#921;.pdf" TargetMode="External"/><Relationship Id="rId49" Type="http://schemas.openxmlformats.org/officeDocument/2006/relationships/hyperlink" Target="../../Vasilis/AppData/Roaming/Microsoft/Excel/&#917;&#925;&#932;&#913;&#915;&#924;&#917;&#925;&#913;%20&#917;&#929;&#915;&#913;/&#927;&#923;&#927;&#922;&#923;&#919;&#929;&#937;&#924;&#917;&#925;&#913;/&#917;&#928;&#921;&#922;&#913;&#921;&#929;&#927;&#928;&#927;&#921;&#919;&#931;&#919;%20&#915;&#928;&#931;/&#917;&#925;&#932;&#933;&#928;&#927;%20&#928;&#921;&#931;&#932;&#927;&#928;%20&#917;&#913;&#928;%20&#921;&#921;&#921;&#921;-.XLS" TargetMode="External"/><Relationship Id="rId114" Type="http://schemas.openxmlformats.org/officeDocument/2006/relationships/hyperlink" Target="../../Vasilis/AppData/Roaming/PROTOKOLO/2017/&#917;&#921;&#931;&#917;&#929;&#935;&#927;&#924;&#917;&#925;&#913;/48302_12_10_17%20&#920;&#917;&#937;&#929;&#919;&#931;&#919;%20&#928;&#921;&#931;&#932;&#927;&#928;&#927;&#921;&#919;&#931;&#919;&#931;%20&#933;&#928;&#927;&#915;&#917;&#921;&#913;%20&#931;&#933;&#931;&#932;.pdf" TargetMode="External"/><Relationship Id="rId296" Type="http://schemas.openxmlformats.org/officeDocument/2006/relationships/hyperlink" Target="..\..\PROTOKOLO\2021\&#917;&#921;&#931;&#917;&#929;&#935;&#927;&#924;&#917;&#925;&#913;\3339_15_02_2021%20&#920;&#917;&#937;&#929;&#919;&#931;&#919;%20&#928;&#921;&#931;&#932;&#927;&#928;&#927;&#921;&#919;&#931;&#919;&#931;%20&#922;&#927;&#933;&#929;&#921;.pdf" TargetMode="External"/><Relationship Id="rId60" Type="http://schemas.openxmlformats.org/officeDocument/2006/relationships/hyperlink" Target="../../Vasilis/AppData/Roaming/Microsoft/Excel/&#917;&#925;&#932;&#913;&#915;&#924;&#917;&#925;&#913;%20&#917;&#929;&#915;&#913;/&#914;&#917;&#923;&#932;&#921;&#931;&#932;&#927;&#928;&#927;&#921;&#919;&#931;&#919;%20&#916;&#921;&#913;&#935;&#917;&#921;&#929;&#921;&#931;&#919;&#931;%20&#931;&#932;&#917;&#929;&#917;&#937;&#925;%20&#913;&#928;%20&#913;&#931;&#913;/&#917;&#925;&#932;&#933;&#928;&#927;%20&#928;&#921;&#931;&#932;&#927;&#928;%20&#917;&#913;&#928;%20&#921;&#921;&#921;-.xls" TargetMode="External"/><Relationship Id="rId81" Type="http://schemas.openxmlformats.org/officeDocument/2006/relationships/hyperlink" Target="../../Vasilis/AppData/Roaming/Microsoft/Excel/&#917;&#925;&#932;&#913;&#915;&#924;&#917;&#925;&#913;%20&#917;&#929;&#915;&#913;/&#925;&#927;&#917;&#924;&#914;&#929;&#921;&#927;&#931;%202016/&#931;&#933;&#925;&#916;&#917;&#931;&#917;&#921;&#931;%20&#927;&#922;&#937;/&#917;&#925;&#932;&#933;&#928;&#927;%20&#928;&#921;&#931;&#932;&#927;&#928;%20&#917;&#913;&#928;%20&#921;&#921;&#921;-.xls" TargetMode="External"/><Relationship Id="rId135" Type="http://schemas.openxmlformats.org/officeDocument/2006/relationships/hyperlink" Target="../../Vasilis/AppData/Roaming/Microsoft/Excel/&#917;&#925;&#932;&#913;&#915;&#924;&#917;&#925;&#913;%20&#917;&#929;&#915;&#913;/&#931;&#933;&#924;&#928;&#923;&#919;&#929;&#937;&#924;&#913;&#932;&#921;&#922;&#917;&#931;%20&#917;&#929;&#915;&#913;&#931;&#921;&#917;&#931;%20&#914;&#921;&#914;&#923;&#921;&#927;&#920;&#919;&#922;&#919;/&#928;&#921;&#931;&#932;&#927;&#928;&#927;&#921;&#919;&#931;&#917;&#921;&#931;/61381_20_12_2017%20&#920;&#917;&#937;&#929;.&#928;&#921;&#931;&#932;.&#917;&#913;&#928;%20&#931;&#933;&#924;&#928;&#923;&#919;&#929;&#937;&#924;&#913;&#932;&#921;&#922;&#917;&#931;%20&#917;&#929;&#915;&#913;&#931;&#921;&#917;&#931;%20&#914;&#921;&#914;&#923;&#921;&#927;&#920;&#919;&#922;&#919;&#931;_2.pdf" TargetMode="External"/><Relationship Id="rId156" Type="http://schemas.openxmlformats.org/officeDocument/2006/relationships/hyperlink" Target="../../Vasilis/AppData/Roaming/Microsoft/Excel/&#917;&#925;&#932;&#913;&#915;&#924;&#917;&#925;&#913;%20&#917;&#929;&#915;&#913;/&#925;&#927;&#917;&#924;&#914;&#929;&#921;&#927;&#931;%202016/&#922;&#927;&#918;&#913;&#925;&#919;%202020+/&#928;&#955;&#951;&#961;&#969;&#956;&#941;&#962;/DIABIB_&#935;&#929;&#919;&#924;&#913;&#932;_1&#919;_&#928;&#921;&#931;&#932;.xlsx" TargetMode="External"/><Relationship Id="rId177" Type="http://schemas.openxmlformats.org/officeDocument/2006/relationships/hyperlink" Target="../../Vasilis/AppData/Roaming/PROTOKOLO/2018/&#917;&#921;&#931;&#917;&#929;&#935;&#927;&#924;&#917;&#925;&#913;/35494_26_10_2018%20&#920;&#917;&#937;&#929;&#919;&#931;&#919;%20&#928;&#921;&#931;&#932;%20&#915;&#922;&#917;&#922;&#913;&#931;%20&#928;&#929;%20&#931;&#932;%20&#917;&#926;.pdf" TargetMode="External"/><Relationship Id="rId198" Type="http://schemas.openxmlformats.org/officeDocument/2006/relationships/hyperlink" Target="../../Vasilis/AppData/Roaming/PROTOKOLO/2019/&#917;&#921;&#931;&#917;&#929;&#935;&#927;&#924;&#917;&#925;&#913;/6630_04_03_2019%20&#920;&#929;&#937;&#929;&#919;&#931;&#919;%20&#928;&#921;&#931;&#932;&#927;&#928;&#927;&#921;&#919;&#931;&#919;&#931;%20&#917;&#925;&#916;&#913;&#921;&#932;&#919;&#924;&#913;&#932;&#927;&#931;.pdf" TargetMode="External"/><Relationship Id="rId321" Type="http://schemas.openxmlformats.org/officeDocument/2006/relationships/hyperlink" Target="..\..\PROTOKOLO\2021\&#917;&#921;&#931;&#917;&#929;&#935;&#927;&#924;&#917;&#925;&#913;\18370_12_07_2021%20&#920;&#917;&#937;&#929;&#919;&#931;&#919;%20&#928;&#921;&#931;&#932;&#927;&#928;&#927;&#921;&#919;&#931;&#919;&#931;%20&#916;&#913;&#928;&#917;&#916;&#927;%20&#913;&#933;&#923;&#917;&#921;&#937;&#925;%20&#935;&#937;&#929;&#937;&#925;.pdf" TargetMode="External"/><Relationship Id="rId342" Type="http://schemas.openxmlformats.org/officeDocument/2006/relationships/hyperlink" Target="..\..\PROTOKOLO\2021\&#917;&#921;&#931;&#917;&#929;&#935;&#927;&#924;&#917;&#925;&#913;\36772_30_12_2021%20&#920;&#917;&#937;&#929;&#919;&#931;&#919;%20&#928;&#921;&#931;&#932;&#927;&#928;&#927;&#921;&#919;&#931;&#919;&#931;%20&#932;&#927;&#928;&#927;&#920;&#917;&#932;&#919;&#931;&#919;%20&#917;&#921;&#916;%20&#916;&#913;&#928;%20&#913;&#933;&#923;%20&#935;&#937;&#929;&#937;&#925;.pdf" TargetMode="External"/><Relationship Id="rId363" Type="http://schemas.openxmlformats.org/officeDocument/2006/relationships/hyperlink" Target="..\..\PROTOKOLO\2022\&#917;&#921;&#931;&#917;&#929;&#935;&#927;&#924;&#917;&#925;&#913;\31483_20_10_2022%20&#920;&#917;&#937;&#929;&#919;&#931;&#919;%20&#928;&#921;&#931;&#932;&#927;&#928;&#921;&#919;&#931;&#919;&#931;%20GIS.pdf" TargetMode="External"/><Relationship Id="rId384" Type="http://schemas.openxmlformats.org/officeDocument/2006/relationships/hyperlink" Target="..\..\PROTOKOLO\2023\&#917;&#921;&#931;&#917;&#929;&#935;&#927;&#924;&#917;&#925;&#913;\5464_23_02_2023%20&#920;&#917;&#937;&#929;&#919;&#931;&#919;%20&#928;&#921;&#931;&#932;&#927;&#928;&#927;&#921;&#919;&#931;&#919;&#931;%20&#924;&#917;&#923;&#917;&#932;&#917;&#931;%20&#913;&#919;&#923;&#921;&#927;&#931;&#932;&#929;&#913;&#932;&#913;.pdf" TargetMode="External"/><Relationship Id="rId419" Type="http://schemas.openxmlformats.org/officeDocument/2006/relationships/hyperlink" Target="..\..\PROTOKOLO\2023\&#917;&#921;&#931;&#917;&#929;&#935;&#927;&#924;&#917;&#925;&#913;\34880_28_11_2023%20&#920;&#917;&#937;&#929;&#919;&#931;&#919;%20&#928;&#921;&#931;&#932;&#927;&#928;&#927;&#921;&#919;&#931;&#919;&#931;%20100%20&#922;&#923;&#921;&#924;.pdf" TargetMode="External"/><Relationship Id="rId202" Type="http://schemas.openxmlformats.org/officeDocument/2006/relationships/hyperlink" Target="../../Vasilis/AppData/Roaming/PROTOKOLO/2019/&#917;&#921;&#931;&#917;&#929;&#935;&#927;&#924;&#917;&#925;&#913;/8842_22_03_2019%20&#920;&#917;&#937;&#929;&#919;&#931;&#919;%20&#928;&#921;&#931;&#932;&#927;&#928;&#927;&#921;&#919;&#931;&#919;&#931;%20&#917;&#925;&#917;&#929;&#915;%20&#913;&#925;%20&#922;&#913;&#928;&#925;&#927;&#935;&#937;&#929;&#921;.pdf" TargetMode="External"/><Relationship Id="rId223" Type="http://schemas.openxmlformats.org/officeDocument/2006/relationships/hyperlink" Target="../../Vasilis/AppData/Roaming/PROTOKOLO/2019/&#917;&#921;&#931;&#917;&#929;&#935;&#927;&#924;&#917;&#925;&#913;/20741_11_07_2019%20&#920;&#917;&#937;&#929;&#919;&#931;&#919;%20&#928;&#921;&#931;&#932;&#927;&#928;&#927;&#921;&#919;&#931;&#919;&#931;%20&#913;&#925;&#913;&#928;&#923;%20&#935;&#937;&#929;%20&#928;&#929;&#913;&#931;%20&#917;&#923;&#923;.pdf" TargetMode="External"/><Relationship Id="rId244" Type="http://schemas.openxmlformats.org/officeDocument/2006/relationships/hyperlink" Target="..\..\PROTOKOLO\2020\&#917;&#921;&#931;&#917;&#929;&#935;&#927;&#924;&#917;&#925;&#913;\9558_09_04_2020%20&#920;&#917;&#937;&#929;&#919;&#931;&#919;%20&#928;&#921;&#931;&#932;&#927;&#928;&#927;&#921;&#919;&#931;&#919;&#931;%20&#913;&#925;&#932;&#923;&#921;&#927;&#931;&#932;&#913;&#931;&#921;&#913;.pdf" TargetMode="External"/><Relationship Id="rId430" Type="http://schemas.openxmlformats.org/officeDocument/2006/relationships/hyperlink" Target="..\..\PROTOKOLO\2023\&#917;&#921;&#931;&#917;&#929;&#935;&#927;&#924;&#917;&#925;&#913;\38094_27_12_2023%20&#920;&#917;&#937;&#929;&#919;&#931;&#919;%20&#928;&#921;&#931;&#932;&#927;&#928;&#927;&#921;&#919;&#931;&#919;&#931;%20&#913;&#925;&#913;&#916;%20&amp;%20&#913;&#928;&#927;&#922;%20&#928;&#917;&#918;.pdf" TargetMode="External"/><Relationship Id="rId18" Type="http://schemas.openxmlformats.org/officeDocument/2006/relationships/hyperlink" Target="../../Vasilis/AppData/Roaming/PROTOKOLO/2015/EISERXOMENA_2015/41562-23-7-2015.pdf" TargetMode="External"/><Relationship Id="rId39" Type="http://schemas.openxmlformats.org/officeDocument/2006/relationships/hyperlink" Target="../../Vasilis/AppData/Roaming/Microsoft/Excel/&#917;&#925;&#932;&#913;&#915;&#924;&#917;&#925;&#913;%20&#917;&#929;&#915;&#913;/&#913;&#925;&#913;&#920;&#917;&#937;&#929;&#919;&#931;&#919;%20&#932;&#927;&#933;%20&#914;1%20&#931;&#932;&#913;&#916;&#921;&#927;&#933;%20&#915;&#928;&#931;/34646-28.07.2016%20&#920;&#917;&#937;&#929;.&#928;&#921;&#931;&#932;.&#917;&#913;&#928;.pdf" TargetMode="External"/><Relationship Id="rId265" Type="http://schemas.openxmlformats.org/officeDocument/2006/relationships/hyperlink" Target="..\..\PROTOKOLO\2020\&#917;&#921;&#931;&#917;&#929;&#935;&#927;&#924;&#917;&#925;&#913;\21893_07_08_2020%20&#920;&#917;&#937;&#929;&#919;&#931;&#919;%20&#928;&#921;&#931;&#932;&#927;&#928;&#927;&#921;&#919;&#931;&#919;&#931;%20&#933;&#928;&#927;&#915;%20&#922;&#913;&#916;&#927;&#921;.pdf" TargetMode="External"/><Relationship Id="rId286" Type="http://schemas.openxmlformats.org/officeDocument/2006/relationships/hyperlink" Target="..\..\PROTOKOLO\2020\&#917;&#921;&#931;&#917;&#929;&#935;&#927;&#924;&#917;&#925;&#913;\31373_15_10_2020%20&#920;&#917;&#937;&#929;&#919;&#931;&#919;%20&#928;&#921;&#931;&#932;&#927;&#928;&#927;&#921;&#919;&#931;&#919;&#931;%20&#914;&#913;&#913;.pdf" TargetMode="External"/><Relationship Id="rId50" Type="http://schemas.openxmlformats.org/officeDocument/2006/relationships/hyperlink" Target="../../Vasilis/AppData/Roaming/Microsoft/Excel/&#917;&#925;&#932;&#913;&#915;&#924;&#917;&#925;&#913;%20&#917;&#929;&#915;&#913;/&#927;&#923;&#927;&#922;&#923;&#919;&#929;&#937;&#924;&#917;&#925;&#913;/&#933;&#928;&#927;&#916;&#927;&#924;&#917;&#931;%20&#933;&#915;&#917;&#921;&#927;&#925;&#927;&#924;&#921;&#922;&#927;&#933;%20&#917;&#925;&#916;&#921;&#913;&#934;&#917;&#929;&#927;&#925;&#932;&#927;&#931;/&#917;&#925;&#932;&#933;&#928;&#927;%20&#928;&#921;&#931;&#932;&#927;&#928;%20&#917;&#913;&#928;%20&#921;&#921;&#921;-.xls" TargetMode="External"/><Relationship Id="rId104" Type="http://schemas.openxmlformats.org/officeDocument/2006/relationships/hyperlink" Target="../../Vasilis/AppData/Roaming/Microsoft/Excel/&#917;&#925;&#932;&#913;&#915;&#924;&#917;&#925;&#913;%20&#917;&#929;&#915;&#913;/&#927;&#923;&#927;&#922;&#923;&#919;&#929;&#937;&#924;&#917;&#925;&#913;/&#915;&#919;&#928;&#917;&#916;&#927;%205&#935;5%20&#913;&#915;%20&#916;&#919;&#924;/&#928;&#921;&#931;&#932;&#927;&#928;&#927;&#921;&#919;&#931;&#917;&#921;&#931;/&#920;&#917;&#929;&#919;&#931;&#919;%203&#951;&#962;%20&#928;&#921;&#931;&#932;&#927;&#928;&#927;&#921;&#919;&#931;&#919;&#931;%2029-6-2017.pdf" TargetMode="External"/><Relationship Id="rId125" Type="http://schemas.openxmlformats.org/officeDocument/2006/relationships/hyperlink" Target="../../Vasilis/AppData/Roaming/Microsoft/Excel/&#917;&#925;&#932;&#913;&#915;&#924;&#917;&#925;&#913;%20&#917;&#929;&#915;&#913;/&#913;%20&#934;&#913;&#931;&#919;%20&#927;&#916;&#927;&#928;&#927;&#921;&#938;&#913;&#931;%20&#928;&#927;&#925;&#932;&#927;&#922;&#937;&#924;&#919;&#931;/&#917;&#925;&#932;&#927;&#923;&#917;&#931;/1&#919;%20&#917;&#925;&#932;&#927;&#923;&#919;/56520_27_11_2017%20&#917;&#931;&#937;&#932;&#917;&#929;&#921;&#922;&#919;%20&#927;&#916;&#927;&#928;&#927;&#921;&#921;&#913;%20&#928;&#927;&#925;&#932;&#927;&#922;&#937;&#924;&#919;&#931;.pdf" TargetMode="External"/><Relationship Id="rId146" Type="http://schemas.openxmlformats.org/officeDocument/2006/relationships/hyperlink" Target="../../Vasilis/AppData/Roaming/Microsoft/Excel/&#917;&#925;&#932;&#913;&#915;&#924;&#917;&#925;&#913;%20&#917;&#929;&#915;&#913;/&#913;&#928;&#927;&#922;&#913;&#932;&#913;&#931;&#932;&#913;&#931;&#919;%20&#916;&#919;&#924;%20&#922;&#932;&#921;&#929;&#921;&#937;&#925;/3752_02_2018%20&#920;&#917;&#937;&#929;&#919;&#931;&#919;%20&#928;&#921;&#931;&#932;&#927;&#928;&#927;&#921;&#919;&#931;&#919;&#931;%20&#913;&#928;&#927;&#922;%20&#916;&#919;&#924;%20&#922;&#932;&#921;&#929;&#921;&#937;&#925;%20&#913;&#925;&#937;%20&#922;&#937;&#924;&#919;&#931;...pdf" TargetMode="External"/><Relationship Id="rId167" Type="http://schemas.openxmlformats.org/officeDocument/2006/relationships/hyperlink" Target="../../Vasilis/AppData/Roaming/PROTOKOLO/2018/&#917;&#921;&#931;&#917;&#929;&#935;&#927;&#924;&#917;&#925;&#913;/30308_17_09_2018%20&#920;&#917;&#937;&#929;&#919;&#931;&#919;%20&#928;&#921;&#931;&#932;&#927;&#928;&#927;&#921;&#919;&#931;&#919;&#931;%20&#928;&#913;&#921;&#916;&#921;&#922;&#919;%20&#935;&#913;&#929;&#913;%20&#922;&#923;&#917;&#921;&#932;&#927;&#933;.pdf" TargetMode="External"/><Relationship Id="rId188" Type="http://schemas.openxmlformats.org/officeDocument/2006/relationships/hyperlink" Target="../../Vasilis/AppData/Roaming/PROTOKOLO/2018/&#917;&#921;&#931;&#917;&#929;&#935;&#927;&#924;&#917;&#925;&#913;/40935_03_12_2018%20&#920;&#917;&#937;&#929;&#919;&#931;&#919;%20&#928;&#921;&#931;&#932;&#927;&#928;&#927;&#921;&#919;&#931;&#919;&#931;%2028&#959;.pdf" TargetMode="External"/><Relationship Id="rId311" Type="http://schemas.openxmlformats.org/officeDocument/2006/relationships/hyperlink" Target="..\..\PROTOKOLO\2021\&#917;&#921;&#931;&#917;&#929;&#935;&#927;&#924;&#917;&#925;&#913;\10552_23_04_2021%20&#920;&#917;&#937;&#929;&#919;&#931;&#919;%20&#928;&#921;&#931;&#932;&#927;&#928;&#927;&#921;&#919;&#931;&#919;&#931;%20&#914;&#917;&#923;&#932;%20&#917;&#922;&#931;%20&#913;&#925;&#932;&#923;&#921;&#927;.pdf" TargetMode="External"/><Relationship Id="rId332" Type="http://schemas.openxmlformats.org/officeDocument/2006/relationships/hyperlink" Target="..\..\PROTOKOLO\2021\&#917;&#921;&#931;&#917;&#929;&#935;&#927;&#924;&#917;&#925;&#913;\26744_28_09_2021%20&#920;&#917;&#937;&#929;&#919;&#931;&#919;%20&#928;&#921;&#931;&#932;&#927;&#928;&#927;&#921;&#919;&#931;&#919;&#931;%2018&#927;.pdf" TargetMode="External"/><Relationship Id="rId353" Type="http://schemas.openxmlformats.org/officeDocument/2006/relationships/hyperlink" Target="..\..\PROTOKOLO\2022\&#917;&#921;&#931;&#917;&#929;&#935;&#927;&#924;&#917;&#925;&#913;\16000_02_06_2022%20&#920;&#917;&#937;&#929;&#919;&#931;&#919;%20&#928;&#921;&#931;&#932;&#927;&#928;&#927;&#921;&#919;&#931;&#919;&#931;%20&#914;&#917;&#923;&#932;%20&#913;&#929;&#916;%20&#922;&#929;&#927;&#922;&#927;&#933;.pdf" TargetMode="External"/><Relationship Id="rId374" Type="http://schemas.openxmlformats.org/officeDocument/2006/relationships/hyperlink" Target="..\..\PROTOKOLO\2022\&#917;&#921;&#931;&#917;&#929;&#935;&#927;&#924;&#917;&#925;&#913;\37026_09_12_2022%20&#920;&#917;&#937;&#929;&#919;&#931;&#919;%20&#928;&#921;&#931;&#932;&#927;&#928;&#927;&#921;&#919;&#931;&#919;&#931;%20&#914;&#917;&#923;&#932;%20&#922;&#933;&#922;&#923;%20&#931;&#933;&#925;&#920;.pdf" TargetMode="External"/><Relationship Id="rId395" Type="http://schemas.openxmlformats.org/officeDocument/2006/relationships/hyperlink" Target="..\..\PROTOKOLO\2023\&#917;&#921;&#931;&#917;&#929;&#935;&#927;&#924;&#917;&#925;&#913;\11009_13_04_2023%20&#920;&#917;&#937;&#929;&#919;&#931;&#919;%20&#928;&#921;&#931;&#932;&#927;&#928;&#927;&#921;&#919;&#931;&#919;&#931;%20&#931;&#932;&#913;&#932;%20&#913;&#928;&#927;&#922;%20&#922;&#927;&#923;.pdf" TargetMode="External"/><Relationship Id="rId409" Type="http://schemas.openxmlformats.org/officeDocument/2006/relationships/hyperlink" Target="..\..\PROTOKOLO\2023\&#917;&#921;&#931;&#917;&#929;&#935;&#927;&#924;&#917;&#925;&#913;\29917_09_10_2023%20&#920;&#917;&#937;&#929;&#919;&#931;&#919;%20&#928;&#921;&#931;&#932;&#927;&#928;&#927;&#921;&#919;&#931;&#919;&#931;%20&#916;&#921;&#913;&#925;%20&#927;&#916;&#937;&#925;.pdf" TargetMode="External"/><Relationship Id="rId71" Type="http://schemas.openxmlformats.org/officeDocument/2006/relationships/hyperlink" Target="../../Vasilis/AppData/Roaming/Microsoft/Excel/&#917;&#925;&#932;&#913;&#915;&#924;&#917;&#925;&#913;%20&#917;&#929;&#915;&#913;/&#927;&#923;&#927;&#922;&#923;&#919;&#929;&#937;&#924;&#917;&#925;&#913;/&#915;&#919;&#928;&#917;&#916;&#927;%205&#935;5%20&#913;&#915;%20&#916;&#919;&#924;/&#928;&#921;&#931;&#932;&#927;&#928;&#927;&#921;&#919;&#931;&#917;&#921;&#931;/&#920;&#917;&#937;&#929;&#919;&#931;&#919;%202&#919;&#962;%20&#928;&#921;&#931;&#932;&#927;&#928;&#927;&#921;&#919;&#931;&#919;&#931;%2027_12_16.pdf" TargetMode="External"/><Relationship Id="rId92" Type="http://schemas.openxmlformats.org/officeDocument/2006/relationships/hyperlink" Target="../../Vasilis/AppData/Roaming/Microsoft/Excel/&#917;&#925;&#932;&#913;&#915;&#924;&#917;&#925;&#913;%20&#917;&#929;&#915;&#913;/&#927;&#923;&#927;&#922;&#923;&#919;&#929;&#937;&#931;&#919;%20&#913;&#920;&#923;%20&#917;&#915;&#922;&#913;&#932;%20&#913;&#921;&#913;&#925;&#919;&#931;/&#928;&#921;&#931;&#932;&#927;&#928;&#927;&#921;&#919;&#931;&#917;&#921;&#931;/&#920;&#917;&#937;&#929;&#919;&#931;&#919;%202&#951;&#962;%20&#928;&#921;&#931;&#932;&#927;&#928;&#927;&#921;&#919;&#931;&#919;&#931;%2010_5_2017.pdf" TargetMode="External"/><Relationship Id="rId213" Type="http://schemas.openxmlformats.org/officeDocument/2006/relationships/hyperlink" Target="../../Vasilis/AppData/Roaming/PROTOKOLO/2019/&#917;&#921;&#931;&#917;&#929;&#935;&#927;&#924;&#917;&#925;&#913;/15991_03_06_2019%20&#920;&#917;&#937;&#929;&#919;&#931;&#919;%20&#928;&#921;&#931;&#932;&#927;&#928;&#927;&#921;&#919;&#931;&#919;&#931;%20&#928;&#913;&#921;&#916;%20&#935;&#913;&#929;&#913;%20&#922;&#923;&#917;&#921;&#932;&#927;&#933;.pdf" TargetMode="External"/><Relationship Id="rId234" Type="http://schemas.openxmlformats.org/officeDocument/2006/relationships/hyperlink" Target="../../Vasilis/AppData/Roaming/PROTOKOLO/2019/&#917;&#921;&#931;&#917;&#929;&#935;&#927;&#924;&#917;&#925;&#913;/36680_25_11_2019%20&#920;&#917;&#937;&#929;&#919;&#931;&#919;%20&#928;&#921;&#931;&#932;&#927;&#928;&#927;&#921;&#919;&#931;&#919;&#931;%20&#914;&#913;&#932;&#917;&#929;&#927;-&#924;&#917;&#932;.pdf" TargetMode="External"/><Relationship Id="rId420" Type="http://schemas.openxmlformats.org/officeDocument/2006/relationships/hyperlink" Target="..\..\PROTOKOLO\2023\&#917;&#921;&#931;&#917;&#929;&#935;&#927;&#924;&#917;&#925;&#913;\34876_28_11_2023%20&#920;&#917;&#937;&#929;&#919;&#931;&#919;%20&#928;&#921;&#931;&#932;&#927;&#928;&#927;&#921;&#919;&#931;&#919;&#931;%20&#928;&#923;%20&#913;&#923;&#937;&#925;&#921;&#913;.pdf" TargetMode="External"/><Relationship Id="rId2" Type="http://schemas.openxmlformats.org/officeDocument/2006/relationships/printerSettings" Target="../printerSettings/printerSettings4.bin"/><Relationship Id="rId29" Type="http://schemas.openxmlformats.org/officeDocument/2006/relationships/hyperlink" Target="../../Vasilis/AppData/Roaming/Microsoft/Excel/&#917;&#925;&#932;&#913;&#915;&#924;&#917;&#925;&#913;%20&#917;&#929;&#915;&#913;/&#922;&#932;&#921;&#929;&#921;&#913;%20&#922;&#927;&#921;&#925;&#937;&#925;&#921;&#922;&#937;&#925;%20&#933;&#928;&#927;&#916;&#927;&#924;&#937;&#925;/&#917;&#925;&#932;&#933;&#928;&#927;%20&#928;&#921;&#931;&#932;&#927;&#928;%20&#917;&#913;&#928;%20&#921;&#921;&#921;-.xls" TargetMode="External"/><Relationship Id="rId255" Type="http://schemas.openxmlformats.org/officeDocument/2006/relationships/hyperlink" Target="..\..\PROTOKOLO\2020\&#917;&#921;&#931;&#917;&#929;&#935;&#927;&#924;&#917;&#925;&#913;\16687_29_06_2020%20&#920;&#917;&#937;&#929;&#919;&#931;&#919;%20&#928;&#921;&#931;&#932;&#927;&#928;&#927;&#921;&#919;&#931;&#919;&#931;%20&#932;&#927;&#928;&#927;&#915;&#929;&#913;&#934;&#921;&#922;&#917;&#931;.pdf" TargetMode="External"/><Relationship Id="rId276" Type="http://schemas.openxmlformats.org/officeDocument/2006/relationships/hyperlink" Target="..\..\PROTOKOLO\2020\&#917;&#921;&#931;&#917;&#929;&#935;&#927;&#924;&#917;&#925;&#913;\29054_28_09_2020%20&#920;&#917;&#937;&#929;&#919;&#931;&#919;%20&#928;&#921;&#931;&#932;&#927;&#928;&#927;&#921;&#919;&#931;&#919;&#931;%20&#917;&#925;%20&#913;&#925;%203&#927;%20&#915;&#933;&#924;&#925;&#913;&#931;&#921;&#927;.pdf" TargetMode="External"/><Relationship Id="rId297" Type="http://schemas.openxmlformats.org/officeDocument/2006/relationships/hyperlink" Target="..\..\PROTOKOLO\2021\&#917;&#921;&#931;&#917;&#929;&#935;&#927;&#924;&#917;&#925;&#913;\3340_15_02_2021%20&#920;&#917;&#937;&#929;&#919;&#931;&#919;%20&#928;&#921;&#931;&#932;&#927;&#928;&#927;&#921;&#919;&#931;&#919;&#931;%20&#913;&#916;&#917;&#931;&#928;&#927;&#932;&#913;.pdf" TargetMode="External"/><Relationship Id="rId40" Type="http://schemas.openxmlformats.org/officeDocument/2006/relationships/hyperlink" Target="../../Vasilis/AppData/Roaming/Microsoft/Excel/&#917;&#925;&#932;&#913;&#915;&#924;&#917;&#925;&#913;%20&#917;&#929;&#915;&#913;/&#917;&#923;&#917;&#915;&#935;&#927;&#931;%20&#928;&#927;&#921;&#927;&#932;&#919;&#932;&#913;&#931;%20&#933;&#916;&#913;&#932;&#937;&#925;/&#917;&#925;&#932;&#933;&#928;&#927;%20&#928;&#921;&#931;&#932;&#927;&#928;%20&#917;&#913;&#928;%20&#921;&#921;&#921;-.XLS" TargetMode="External"/><Relationship Id="rId115" Type="http://schemas.openxmlformats.org/officeDocument/2006/relationships/hyperlink" Target="../../Vasilis/AppData/Roaming/PROTOKOLO/2017/&#917;&#921;&#931;&#917;&#929;&#935;&#927;&#924;&#917;&#925;&#913;/48303_12_10_17%20&#920;&#917;&#937;&#929;&#919;&#931;&#919;%20&#928;&#921;&#931;&#932;&#927;&#928;&#927;&#921;&#919;&#931;&#919;&#931;%20&#923;&#927;&#915;.pdf" TargetMode="External"/><Relationship Id="rId136" Type="http://schemas.openxmlformats.org/officeDocument/2006/relationships/hyperlink" Target="../../Vasilis/AppData/Roaming/Microsoft/Excel/&#917;&#925;&#932;&#913;&#915;&#924;&#917;&#925;&#913;%20&#917;&#929;&#915;&#913;/&#917;&#926;&#927;&#921;&#922;&#927;&#925;&#927;&#924;&#919;&#931;&#919;%20&#917;&#925;&#917;&#929;&#915;&#917;&#921;&#913;&#931;%20&#931;&#932;&#927;%20&#916;&#919;&#924;&#927;&#932;&#921;&#922;&#927;%20&#934;&#937;&#932;&#921;&#931;&#924;&#927;%20&#932;&#927;&#933;%20&#916;&#919;&#924;&#927;&#933;%20&#922;&#927;&#918;&#913;&#925;&#919;&#931;/61382_20_12_2017%20&#920;&#917;&#937;&#929;.&#928;&#921;&#931;&#932;.&#917;&#913;&#928;%20&#917;&#926;&#927;&#921;&#922;%20&#917;&#925;&#917;&#929;&#915;&#917;&#921;&#913;&#931;%20&#931;&#932;&#927;%20&#916;&#919;&#924;&#927;&#932;&#921;&#922;&#927;%20&#934;&#937;&#932;&#921;&#931;&#924;&#927;.pdf" TargetMode="External"/><Relationship Id="rId157" Type="http://schemas.openxmlformats.org/officeDocument/2006/relationships/hyperlink" Target="..\..\Vasilis\AppData\Roaming\Microsoft\Excel\&#917;&#925;&#932;&#913;&#915;&#924;&#917;&#925;&#913;%20&#917;&#929;&#915;&#913;\&#924;&#917;&#923;&#917;&#932;&#919;%20&#933;&#928;&#927;&#915;&#917;&#921;&#937;&#925;%20&#925;&#917;&#929;&#937;&#925;\9027_19_03_2018%20&#920;&#917;&#937;&#929;&#919;&#931;&#919;%20&#928;&#921;&#931;&#932;&#927;&#928;&#927;&#921;&#919;&#931;&#919;&#931;%20&#933;&#928;&#927;&#915;&#917;&#921;&#913;%20&#925;&#917;&#913;&#929;.pdf" TargetMode="External"/><Relationship Id="rId178" Type="http://schemas.openxmlformats.org/officeDocument/2006/relationships/hyperlink" Target="../../Vasilis/AppData/Roaming/PROTOKOLO/2018/&#917;&#921;&#931;&#917;&#929;&#935;&#927;&#924;&#917;&#925;&#913;/35497_26_10_2018%20&#920;&#917;&#937;&#929;&#919;&#931;&#919;%20&#928;&#921;&#931;&#932;%20&#927;&#921;&#922;&#927;&#931;%20&#913;&#925;%20&#928;&#929;%20&#931;&#932;%20&#917;&#926;&#927;&#928;&#923;.pdf" TargetMode="External"/><Relationship Id="rId301" Type="http://schemas.openxmlformats.org/officeDocument/2006/relationships/hyperlink" Target="..\..\PROTOKOLO\2021\&#917;&#921;&#931;&#917;&#929;&#935;&#927;&#924;&#917;&#925;&#913;\3357_15_02_2021%20&#920;&#917;&#937;&#929;&#919;&#931;&#919;%20&#928;&#921;&#931;&#932;&#927;&#928;&#927;&#921;&#919;&#931;&#919;&#931;%20&#933;&#934;&#921;&#931;&#932;&#913;&#924;&#917;&#925;&#913;%20&#913;&#929;&#916;&#917;&#933;&#932;&#921;&#922;&#913;.pdf" TargetMode="External"/><Relationship Id="rId322" Type="http://schemas.openxmlformats.org/officeDocument/2006/relationships/hyperlink" Target="..\..\PROTOKOLO\2021\&#917;&#921;&#931;&#917;&#929;&#935;&#927;&#924;&#917;&#925;&#913;\18372_12_07_2021%20&#920;&#917;&#937;&#929;&#919;&#931;&#919;%20&#928;&#921;&#931;&#932;&#927;&#928;&#927;&#921;&#919;&#931;&#919;&#931;%20&#916;&#913;&#928;&#917;&#916;&#927;.pdf" TargetMode="External"/><Relationship Id="rId343" Type="http://schemas.openxmlformats.org/officeDocument/2006/relationships/hyperlink" Target="..\..\PROTOKOLO\2021\&#917;&#921;&#931;&#917;&#929;&#935;&#927;&#924;&#917;&#925;&#913;\36769_31_12_2021&#920;&#917;&#937;&#929;&#919;&#931;&#919;%20&#928;&#921;&#931;&#932;&#927;&#928;&#927;&#921;&#919;&#931;&#919;&#931;%20CUT%20&amp;%20COVER.pdf" TargetMode="External"/><Relationship Id="rId364" Type="http://schemas.openxmlformats.org/officeDocument/2006/relationships/hyperlink" Target="..\..\PROTOKOLO\2022\&#917;&#921;&#931;&#917;&#929;&#935;&#927;&#924;&#917;&#925;&#913;\33313_04_11_2022%20&#920;&#917;&#937;&#929;&#919;&#931;&#919;%20&#928;&#921;&#931;&#932;&#927;&#928;&#927;&#921;&#919;&#931;&#919;&#931;%20LIDL.pdf" TargetMode="External"/><Relationship Id="rId61" Type="http://schemas.openxmlformats.org/officeDocument/2006/relationships/hyperlink" Target="../../Vasilis/AppData/Roaming/Microsoft/Excel/&#917;&#925;&#932;&#913;&#915;&#924;&#917;&#925;&#913;%20&#917;&#929;&#915;&#913;/&#927;&#923;&#927;&#922;&#923;&#919;&#929;&#937;&#924;&#917;&#925;&#913;/&#928;&#927;&#921;&#927;&#932;&#919;&#932;&#913;%20&#913;&#932;&#924;&#927;&#931;&#934;&#913;&#921;&#929;&#913;&#931;/53823-11.11.2016%20&#917;&#913;&#928;%20&#928;&#921;&#931;&#932;.&#913;&#932;&#924;&#927;&#931;&#934;&#913;&#921;&#929;&#913;&#931;.pdf" TargetMode="External"/><Relationship Id="rId82" Type="http://schemas.openxmlformats.org/officeDocument/2006/relationships/hyperlink" Target="../../Vasilis/AppData/Roaming/Microsoft/Excel/&#917;&#925;&#932;&#913;&#915;&#924;&#917;&#925;&#913;%20&#917;&#929;&#915;&#913;/&#913;&#928;&#913;&#923;&#923;&#927;&#932;&#929;&#921;&#937;&#931;&#917;&#921;&#931;-&#928;&#929;&#913;&#926;&#917;&#921;&#931;%20&#932;&#913;&#922;&#932;&#927;&#928;&#927;&#921;&#919;&#931;&#919;&#931;/&#928;&#913;&#928;&#913;&#934;&#921;&#923;&#921;&#928;&#928;&#927;&#933;/&#917;&#925;&#932;&#913;&#923;&#924;&#913;%2042&#913;.pdf" TargetMode="External"/><Relationship Id="rId199" Type="http://schemas.openxmlformats.org/officeDocument/2006/relationships/hyperlink" Target="../../Vasilis/AppData/Roaming/PROTOKOLO/2019/&#917;&#921;&#931;&#917;&#929;&#935;&#927;&#924;&#917;&#925;&#913;/6639_04_03_2019%20&#920;&#917;&#937;&#929;&#919;&#931;&#919;%20&#928;&#921;&#931;&#932;&#927;&#928;&#927;&#921;&#919;&#931;&#919;&#931;%20&#924;&#919;&#935;&#913;&#925;&#927;&#923;&#927;&#915;&#921;&#922;&#927;&#931;%20&#917;&#926;&#927;&#928;&#923;&#921;&#931;&#924;&#927;&#931;.pdf" TargetMode="External"/><Relationship Id="rId203" Type="http://schemas.openxmlformats.org/officeDocument/2006/relationships/hyperlink" Target="../../Vasilis/AppData/Roaming/PROTOKOLO/2019/&#917;&#921;&#931;&#917;&#929;&#935;&#927;&#924;&#917;&#925;&#913;/8872_22_03_2019%20&#920;&#917;&#937;&#929;&#919;&#931;&#919;%20&#928;&#921;&#931;&#932;&#927;&#928;&#927;&#921;&#919;&#931;&#919;&#931;%20&#922;&#927;&#921;&#924;&#919;&#932;&#919;&#929;&#921;&#913;.pdf" TargetMode="External"/><Relationship Id="rId385" Type="http://schemas.openxmlformats.org/officeDocument/2006/relationships/hyperlink" Target="..\..\PROTOKOLO\2023\&#917;&#921;&#931;&#917;&#929;&#935;&#927;&#924;&#917;&#925;&#913;\5462_23_02_2023%20&#920;&#917;&#937;&#929;&#919;&#931;&#919;%20&#928;&#921;&#931;&#932;&#927;&#928;&#927;&#921;&#919;&#931;&#919;&#931;%20&#914;&#917;&#923;&#932;%20&#933;&#928;&#927;&#916;&#927;&#924;&#937;&#925;.pdf" TargetMode="External"/><Relationship Id="rId19" Type="http://schemas.openxmlformats.org/officeDocument/2006/relationships/hyperlink" Target="../../Vasilis/AppData/Roaming/Microsoft/Excel/&#917;&#925;&#932;&#913;&#915;&#924;&#917;&#925;&#913;%20&#917;&#929;&#915;&#913;/&#922;&#932;&#921;&#929;&#921;&#913;%20&#922;&#927;&#921;&#925;&#937;&#925;&#921;&#922;&#937;&#925;%20&#933;&#928;&#927;&#916;&#927;&#924;&#937;&#925;/&#917;&#925;&#932;&#933;&#928;&#927;%20&#928;&#921;&#931;&#932;&#927;&#928;%20&#917;&#913;&#928;%20&#921;&#921;&#921;-.xls" TargetMode="External"/><Relationship Id="rId224" Type="http://schemas.openxmlformats.org/officeDocument/2006/relationships/hyperlink" Target="../../Vasilis/AppData/Roaming/PROTOKOLO/2019/&#917;&#921;&#931;&#917;&#929;&#935;&#927;&#924;&#917;&#925;&#913;/20730_11_07_2019%20&#920;&#917;&#937;&#929;&#919;&#931;&#919;%20&#928;&#921;&#931;&#932;&#927;&#928;&#927;&#921;&#919;&#931;&#919;&#931;%203&#959;%20&#915;&#933;&#924;&#925;&#913;&#931;&#921;&#927;.pdf" TargetMode="External"/><Relationship Id="rId245" Type="http://schemas.openxmlformats.org/officeDocument/2006/relationships/hyperlink" Target="..\..\PROTOKOLO\2020\&#917;&#921;&#931;&#917;&#929;&#935;&#927;&#924;&#917;&#925;&#913;\9559_09_04-2020%20&#920;&#917;&#937;&#929;&#919;&#931;&#919;%20&#928;&#921;&#931;&#932;&#927;&#928;&#927;&#921;&#919;&#931;&#919;&#931;%20&#913;&#925;%20&#935;%20&#928;&#929;%20&#917;&#923;&#921;&#924;&#917;&#921;&#913;&#931;.pdf" TargetMode="External"/><Relationship Id="rId266" Type="http://schemas.openxmlformats.org/officeDocument/2006/relationships/hyperlink" Target="..\..\PROTOKOLO\2020\&#917;&#921;&#931;&#917;&#929;&#935;&#927;&#924;&#917;&#925;&#913;\21892_07_08_2020%20&#920;&#917;&#937;&#929;&#919;&#931;&#919;%20&#928;&#921;&#931;&#932;&#927;&#928;&#927;&#921;&#919;&#931;&#919;&#931;%20&#914;&#917;&#923;&#932;%20&#917;&#922;&#931;%20&#913;&#925;&#932;&#923;&#921;&#927;%20&#913;&#929;&#916;.pdf" TargetMode="External"/><Relationship Id="rId287" Type="http://schemas.openxmlformats.org/officeDocument/2006/relationships/hyperlink" Target="..\..\PROTOKOLO\2020\&#917;&#921;&#931;&#917;&#929;&#935;&#927;&#924;&#917;&#925;&#913;\31368_16_11_2020%20&#920;&#917;&#937;&#929;&#919;&#931;&#919;%20&#928;&#921;&#931;&#932;&#927;&#928;&#927;&#921;&#919;&#931;&#919;&#931;%20&#934;_&#914;.pdf" TargetMode="External"/><Relationship Id="rId410" Type="http://schemas.openxmlformats.org/officeDocument/2006/relationships/hyperlink" Target="..\..\PROTOKOLO\2023\&#917;&#921;&#931;&#917;&#929;&#935;&#927;&#924;&#917;&#925;&#913;\30303_13_10_2023%20&#920;&#917;&#937;&#929;&#919;&#931;&#919;%20&#928;&#921;&#931;&#932;&#927;&#928;&#927;&#921;&#919;&#931;&#919;&#931;%20&#917;&#926;&#933;&#928;&#925;&#919;%20&#928;&#927;&#923;&#919;.pdf" TargetMode="External"/><Relationship Id="rId431" Type="http://schemas.openxmlformats.org/officeDocument/2006/relationships/hyperlink" Target="..\..\PROTOKOLO\2023\&#917;&#921;&#931;&#917;&#929;&#935;&#927;&#924;&#917;&#925;&#913;\38180_27_12_2023%20&#920;&#917;&#937;&#929;&#919;&#931;&#919;%20&#928;&#921;&#931;&#932;&#927;&#928;&#927;&#921;&#919;&#931;&#919;&#931;%20&#931;&#933;&#925;%20&#928;&#923;&#919;&#925;%20&#928;%20&#922;&#927;&#918;&#913;&#925;&#919;&#931;.pdf" TargetMode="External"/><Relationship Id="rId30" Type="http://schemas.openxmlformats.org/officeDocument/2006/relationships/hyperlink" Target="../../Vasilis/AppData/Roaming/Microsoft/Excel/&#917;&#925;&#932;&#913;&#915;&#924;&#917;&#925;&#913;%20&#917;&#929;&#915;&#913;/&#924;&#927;&#933;&#931;&#917;&#921;&#927;&#923;&#927;&#915;&#921;&#922;&#919;/&#925;&#917;&#913;%20&#928;&#929;&#927;&#915;&#929;&#913;&#924;&#924;&#913;&#932;&#921;&#922;&#919;/22586-03.06.2016%20&#920;&#917;&#937;&#929;&#919;&#931;&#919;%20&#928;&#921;&#931;&#932;.pdf" TargetMode="External"/><Relationship Id="rId105" Type="http://schemas.openxmlformats.org/officeDocument/2006/relationships/hyperlink" Target="../../Vasilis/AppData/Roaming/Microsoft/Excel/&#917;&#925;&#932;&#913;&#915;&#924;&#917;&#925;&#913;%20&#917;&#929;&#915;&#913;/&#914;&#917;&#923;&#932;&#921;&#931;&#932;&#927;&#928;&#927;&#921;&#919;&#931;&#919;%20&#916;&#921;&#913;&#935;&#917;&#921;&#929;&#921;&#931;&#919;&#931;%20&#931;&#932;&#917;&#929;&#917;&#937;&#925;%20&#913;&#928;%20&#913;&#931;&#913;/30618-30.06.2017%20&#917;&#913;&#928;%20&#928;&#921;&#931;&#932;.&#913;&#931;&#913;.pdf" TargetMode="External"/><Relationship Id="rId126" Type="http://schemas.openxmlformats.org/officeDocument/2006/relationships/hyperlink" Target="../../Vasilis/AppData/Roaming/Microsoft/Excel/&#917;&#925;&#932;&#913;&#915;&#924;&#917;&#925;&#913;%20&#917;&#929;&#915;&#913;/&#928;&#923;&#913;&#932;&#917;&#921;&#913;%20&#913;&#921;&#913;&#925;&#919;&#931;/&#923;&#927;&#915;&#913;&#929;&#921;&#913;&#931;&#924;&#927;&#921;/56524_27_11_2017%20&#920;&#917;&#937;&#929;&#919;&#931;&#919;%20&#928;&#921;&#931;&#932;&#927;&#928;&#927;&#921;&#919;&#931;&#919;&#931;%20&#913;&#921;&#913;&#925;&#919;.pdf" TargetMode="External"/><Relationship Id="rId147" Type="http://schemas.openxmlformats.org/officeDocument/2006/relationships/hyperlink" Target="../../Vasilis/AppData/Roaming/Microsoft/Excel/&#917;&#925;&#932;&#913;&#915;&#924;&#917;&#925;&#913;%20&#917;&#929;&#915;&#913;/&#931;&#933;&#924;&#928;&#923;&#919;&#929;&#937;&#924;&#913;&#932;&#921;&#922;&#917;&#931;%20&#917;&#929;&#915;&#913;&#931;&#921;&#917;&#931;%20&#914;&#921;&#914;&#923;&#921;&#927;&#920;&#919;&#922;&#919;/&#928;&#921;&#931;&#932;&#927;&#928;&#927;&#921;&#919;&#931;&#917;&#921;&#931;/3727_05_02_2018%20&#920;&#917;&#937;&#929;&#919;&#931;&#919;%20&#928;&#921;&#931;&#932;&#927;&#928;&#927;&#921;&#919;&#931;&#919;&#931;%20&#931;&#933;&#924;&#928;&#923;%20&#914;&#921;&#914;&#923;.pdf" TargetMode="External"/><Relationship Id="rId168" Type="http://schemas.openxmlformats.org/officeDocument/2006/relationships/hyperlink" Target="../../Vasilis/AppData/Roaming/PROTOKOLO/2018/&#917;&#921;&#931;&#917;&#929;&#935;&#927;&#924;&#917;&#925;&#913;/30384_17_09_2018%20&#920;&#917;&#937;&#929;&#919;&#931;&#919;%20&#928;&#921;&#931;&#932;&#927;&#928;&#927;&#921;&#919;&#931;&#919;&#931;%20&#931;&#933;&#924;&#928;&#923;%20&#914;&#921;&#914;&#923;&#921;&#927;&#920;&#919;&#922;&#919;.pdf" TargetMode="External"/><Relationship Id="rId312" Type="http://schemas.openxmlformats.org/officeDocument/2006/relationships/hyperlink" Target="..\..\PROTOKOLO\2021\&#917;&#921;&#931;&#917;&#929;&#935;&#927;&#924;&#917;&#925;&#913;\10567_23_04_2021%20&#920;&#917;&#937;&#929;&#919;&#931;&#919;%20&#928;&#921;&#931;&#932;&#927;&#928;&#927;&#921;&#919;&#931;&#919;&#931;%20&#922;&#927;&#933;&#929;&#921;.pdf" TargetMode="External"/><Relationship Id="rId333" Type="http://schemas.openxmlformats.org/officeDocument/2006/relationships/hyperlink" Target="..\..\PROTOKOLO\2021\&#917;&#921;&#931;&#917;&#929;&#935;&#927;&#924;&#917;&#925;&#913;\28230_13_10_2021%20&#920;&#917;&#937;&#929;&#919;&#931;&#919;%20&#928;&#921;&#931;&#932;&#927;&#928;&#927;&#921;&#919;&#931;&#919;&#931;%20&#934;_&#914;.pdf" TargetMode="External"/><Relationship Id="rId354" Type="http://schemas.openxmlformats.org/officeDocument/2006/relationships/hyperlink" Target="..\..\PROTOKOLO\2022\&#917;&#921;&#931;&#917;&#929;&#935;&#927;&#924;&#917;&#925;&#913;\15999_02_06_2022%20&#920;&#917;&#937;&#929;&#919;&#931;&#919;%20&#928;&#921;&#931;&#932;&#927;&#928;&#927;&#921;&#919;&#931;&#919;&#931;%20&#913;&#925;&#913;&#928;&#923;%20..&#924;&#913;&#933;&#929;&#927;&#916;&#917;&#925;&#916;&#929;&#921;&#927;&#933;.pdf" TargetMode="External"/><Relationship Id="rId51" Type="http://schemas.openxmlformats.org/officeDocument/2006/relationships/hyperlink" Target="../../Vasilis/AppData/Roaming/Microsoft/Excel/&#917;&#925;&#932;&#913;&#915;&#924;&#917;&#925;&#913;%20&#917;&#929;&#915;&#913;/&#927;&#923;&#927;&#922;&#923;&#919;&#929;&#937;&#924;&#917;&#925;&#913;/1&#951;%20&#931;&#933;&#924;&#928;&#923;&#919;&#929;&#937;&#924;&#913;&#932;&#922;&#919;%20&#914;&#921;&#914;&#923;/&#917;&#925;&#932;&#933;&#928;&#927;%20&#928;&#921;&#931;&#932;&#927;&#928;%20&#917;&#913;&#928;%20&#921;&#921;&#921;-1.XLS" TargetMode="External"/><Relationship Id="rId72" Type="http://schemas.openxmlformats.org/officeDocument/2006/relationships/hyperlink" Target="../../Vasilis/AppData/Roaming/Microsoft/Excel/&#917;&#925;&#932;&#913;&#915;&#924;&#917;&#925;&#913;%20&#917;&#929;&#915;&#913;/&#917;&#922;&#915;&#913;&#932;&#913;&#931;&#932;&#913;&#931;&#919;%20&#934;&#937;&#932;&#927;&#914;&#927;&#923;&#932;&#913;&#921;&#922;&#937;&#925;%20&#931;&#932;&#913;&#920;&#924;&#937;&#925;%20&#931;&#917;%20&#922;&#932;&#921;&#929;&#921;&#913;%20&#916;&#919;&#924;&#927;&#933;%20&#922;&#927;&#918;&#913;&#925;&#919;&#931;/&#920;&#917;&#937;&#929;&#919;&#931;&#919;%20&#928;&#921;&#931;&#932;%2023_12_2016.pdf" TargetMode="External"/><Relationship Id="rId93" Type="http://schemas.openxmlformats.org/officeDocument/2006/relationships/hyperlink" Target="../../Vasilis/AppData/Roaming/Microsoft/Excel/&#917;&#925;&#932;&#913;&#915;&#924;&#917;&#925;&#913;%20&#917;&#929;&#915;&#913;/&#931;&#914;&#913;&#922;/&#920;&#917;&#937;&#929;&#919;&#931;&#919;%20&#928;&#921;&#931;&#932;&#927;&#928;&#927;&#921;&#919;&#931;&#919;&#931;%2010_5_2017.pdf" TargetMode="External"/><Relationship Id="rId189" Type="http://schemas.openxmlformats.org/officeDocument/2006/relationships/hyperlink" Target="../../Vasilis/AppData/Roaming/PROTOKOLO/2018/&#917;&#921;&#931;&#917;&#929;&#935;&#927;&#924;&#917;&#925;&#913;/40928_03_12_2018%20&#920;&#917;&#937;&#929;&#919;&#931;&#919;%20&#928;&#921;&#931;&#932;&#927;&#928;&#927;&#921;&#919;&#931;&#919;&#931;%20&#914;&#917;&#923;&#932;%20&#913;&#920;&#923;%20&#917;&#915;&#922;&#913;&#932;&#913;&#931;&#932;&#913;&#931;&#917;&#937;&#925;.pdf" TargetMode="External"/><Relationship Id="rId375" Type="http://schemas.openxmlformats.org/officeDocument/2006/relationships/hyperlink" Target="..\..\PROTOKOLO\2022\&#917;&#921;&#931;&#917;&#929;&#935;&#927;&#924;&#917;&#925;&#913;\37024_09_12_2022%20&#920;&#917;&#937;&#929;&#919;&#931;&#919;%20&#928;&#921;&#931;&#932;&#927;&#928;&#927;&#921;&#919;&#931;&#919;&#931;%20&#928;&#921;&#923;&#927;&#932;%20&#917;&#934;%20&#917;&#926;&#933;&#928;&#925;%20&#928;&#927;&#923;&#919;&#931;.pdf" TargetMode="External"/><Relationship Id="rId396" Type="http://schemas.openxmlformats.org/officeDocument/2006/relationships/hyperlink" Target="..\..\PROTOKOLO\2023\&#917;&#921;&#931;&#917;&#929;&#935;&#927;&#924;&#917;&#925;&#913;\13307_09_05_2023%20%20&#920;&#917;&#937;&#929;&#919;&#931;&#919;%20&#928;&#921;&#931;&#932;&#927;&#928;&#927;&#921;&#919;&#931;&#919;&#931;%20&#913;&#925;&#932;&#921;&#928;%20&#917;&#923;&#923;&#919;&#931;&#928;&#927;&#925;&#932;&#927;&#933;.pdf" TargetMode="External"/><Relationship Id="rId3" Type="http://schemas.openxmlformats.org/officeDocument/2006/relationships/printerSettings" Target="../printerSettings/printerSettings5.bin"/><Relationship Id="rId214" Type="http://schemas.openxmlformats.org/officeDocument/2006/relationships/hyperlink" Target="../../Vasilis/AppData/Roaming/PROTOKOLO/2019/&#917;&#921;&#931;&#917;&#929;&#935;&#927;&#924;&#917;&#925;&#913;/15960_03_06_2019%20&#920;&#917;&#937;&#929;&#919;&#931;&#919;&#931;%20&#928;&#921;&#931;&#932;&#927;&#928;&#927;&#921;&#919;&#931;&#919;&#931;%20&#917;&#922;&#931;%20&#914;&#917;&#923;&#932;%20&#935;&#937;&#929;&#937;&#925;%20&#928;&#929;&#913;&#931;&#921;&#925;&#927;&#933;.pdf" TargetMode="External"/><Relationship Id="rId235" Type="http://schemas.openxmlformats.org/officeDocument/2006/relationships/hyperlink" Target="../../Vasilis/AppData/Roaming/PROTOKOLO/2019/&#917;&#921;&#931;&#917;&#929;&#935;&#927;&#924;&#917;&#925;&#913;/36678_25_11_2019%20&#920;&#917;&#937;&#929;&#919;&#931;&#919;%20&#928;&#921;&#931;&#932;&#927;&#928;&#927;&#921;&#919;&#931;&#919;&#931;%20&#914;&#913;&#932;&#917;&#929;&#927;-&#924;&#917;&#932;&#913;.pdf" TargetMode="External"/><Relationship Id="rId256" Type="http://schemas.openxmlformats.org/officeDocument/2006/relationships/hyperlink" Target="..\..\PROTOKOLO\2020\&#917;&#921;&#931;&#917;&#929;&#935;&#927;&#924;&#917;&#925;&#913;\16686_29_06_2020%20&#920;&#917;&#937;&#929;&#919;&#931;&#919;%20&#928;&#921;&#931;&#932;&#927;&#928;&#927;&#921;&#919;&#931;&#919;&#931;%20&#915;&#917;&#937;&#932;&#917;&#935;&#925;&#921;&#922;&#919;.pdf" TargetMode="External"/><Relationship Id="rId277" Type="http://schemas.openxmlformats.org/officeDocument/2006/relationships/hyperlink" Target="..\..\PROTOKOLO\2020\&#917;&#921;&#931;&#917;&#929;&#935;&#927;&#924;&#917;&#925;&#913;\29081_28_09_2020%20&#920;&#917;&#937;&#929;&#919;&#931;&#919;%20&#928;&#921;&#931;&#932;&#927;&#928;&#927;&#921;&#919;&#931;&#919;&#931;%20&#914;&#917;&#923;&#932;%20&#922;&#933;&#922;&#923;%20&#931;&#933;&#925;&#920;.pdf" TargetMode="External"/><Relationship Id="rId298" Type="http://schemas.openxmlformats.org/officeDocument/2006/relationships/hyperlink" Target="..\..\PROTOKOLO\2021\&#917;&#921;&#931;&#917;&#929;&#935;&#927;&#924;&#917;&#925;&#913;\3359_15_02_2021%20&#920;&#917;&#937;&#929;&#919;&#931;&#919;%20&#928;&#921;&#931;&#932;&#927;&#928;&#927;&#921;&#919;&#931;&#919;&#931;%20&#922;&#927;&#921;&#924;&#919;&#932;&#919;&#929;&#921;&#913;.pdf" TargetMode="External"/><Relationship Id="rId400" Type="http://schemas.openxmlformats.org/officeDocument/2006/relationships/hyperlink" Target="..\..\PROTOKOLO\2023\&#917;&#921;&#931;&#917;&#929;&#935;&#927;&#924;&#917;&#925;&#913;\20663_12_07_2023%20&#920;&#917;&#937;&#929;&#919;&#931;&#919;%20&#928;&#921;&#931;&#932;&#927;&#928;&#927;&#921;&#919;&#931;&#919;&#931;%202&#959;%20&#928;&#913;&#921;&#916;&#921;&#922;&#927;&#931;.pdf" TargetMode="External"/><Relationship Id="rId421" Type="http://schemas.openxmlformats.org/officeDocument/2006/relationships/hyperlink" Target="..\..\PROTOKOLO\2023\&#917;&#921;&#931;&#917;&#929;&#935;&#927;&#924;&#917;&#925;&#913;\34892_28_11_2023%20&#920;&#917;&#937;&#929;&#919;&#931;&#919;%20&#928;&#921;&#931;&#932;&#927;&#928;&#927;&#921;&#919;&#931;&#919;&#931;%20&#913;&#925;%20&#928;&#923;%20&#913;&#925;&#937;%20&#922;&#937;&#924;&#919;&#931;.pdf" TargetMode="External"/><Relationship Id="rId116" Type="http://schemas.openxmlformats.org/officeDocument/2006/relationships/hyperlink" Target="../../Vasilis/AppData/Roaming/Microsoft/Excel/&#917;&#925;&#932;&#913;&#915;&#924;&#917;&#925;&#913;%20&#917;&#929;&#915;&#913;/&#925;&#927;&#917;&#924;&#914;&#929;&#921;&#927;&#931;%202016/&#914;&#917;&#923;&#932;&#921;&#937;&#931;&#919;%20&#922;&#933;&#922;&#923;%20&#931;&#933;&#925;&#920;%20&#924;&#917;&#932;&#913;&#926;&#933;%20&#927;&#921;&#922;%202017/&#917;&#925;&#932;&#927;&#923;&#917;&#931;/54152_13_11_2017%20&#920;&#917;&#937;&#929;&#919;&#931;&#919;%20&#928;&#921;&#931;&#932;%20&#914;%20&#922;%20&#931;%20&#924;&#917;&#932;&#913;&#926;&#933;%20&#927;&#921;&#922;.pdf" TargetMode="External"/><Relationship Id="rId137" Type="http://schemas.openxmlformats.org/officeDocument/2006/relationships/hyperlink" Target="../../Vasilis/AppData/Roaming/Microsoft/Excel/&#917;&#925;&#932;&#913;&#915;&#924;&#917;&#925;&#913;%20&#917;&#929;&#915;&#913;/&#913;&#928;&#927;&#922;&#913;&#932;&#913;&#931;&#932;&#913;&#931;&#919;%20&#916;&#919;&#924;%20&#922;&#932;&#921;&#929;&#921;&#937;&#925;/&#917;&#925;&#932;&#927;&#923;&#917;&#931;/1&#951;%20&#917;&#925;&#932;&#927;&#923;&#919;/61386_20_12_2017%20&#920;&#917;&#937;&#929;.&#928;&#921;&#931;&#932;.&#917;&#913;&#928;%20&#913;&#928;&#927;&#922;&#913;&#932;&#913;&#931;&#932;&#913;&#931;&#919;%20&#916;&#919;&#924;.%20&#922;&#932;&#919;&#929;&#921;&#937;&#925;%20&#927;&#921;&#922;&#921;&#931;&#924;&#937;&#925;.pdf" TargetMode="External"/><Relationship Id="rId158" Type="http://schemas.openxmlformats.org/officeDocument/2006/relationships/hyperlink" Target="../../Vasilis/AppData/Roaming/Microsoft/Excel/&#917;&#925;&#932;&#913;&#915;&#924;&#917;&#925;&#913;%20&#917;&#929;&#915;&#913;/&#913;%20&#934;&#913;&#931;&#919;%20&#927;&#916;&#927;&#928;&#927;&#921;&#938;&#913;&#931;%20&#928;&#927;&#925;&#932;&#927;&#922;&#937;&#924;&#919;&#931;/&#917;&#925;&#932;&#927;&#923;&#917;&#931;/3&#919;%20&#917;&#925;&#932;&#927;&#923;&#919;/9021_19_03_2018%20&#920;&#917;&#937;&#929;&#919;&#931;&#919;%20&#928;&#921;&#931;&#932;&#927;&#928;&#927;&#921;&#919;&#931;&#919;&#931;%20&#917;&#931;&#937;&#932;%20&#927;&#916;%20&#928;&#927;&#925;&#932;.pdf" TargetMode="External"/><Relationship Id="rId302" Type="http://schemas.openxmlformats.org/officeDocument/2006/relationships/hyperlink" Target="..\..\PROTOKOLO\2021\&#917;&#921;&#931;&#917;&#929;&#935;&#927;&#924;&#917;&#925;&#913;\3358_15_02_2021%20&#920;&#917;&#937;&#929;&#919;&#931;&#919;%20&#928;&#921;&#931;&#932;&#927;&#928;&#927;&#921;&#919;&#931;&#919;&#931;%20&#931;&#935;&#917;&#916;&#921;&#927;%20&#924;&#913;&#929;&#922;&#917;&#932;&#921;&#925;&#915;&#922;.pdf" TargetMode="External"/><Relationship Id="rId323" Type="http://schemas.openxmlformats.org/officeDocument/2006/relationships/hyperlink" Target="..\..\PROTOKOLO\2021\&#917;&#921;&#931;&#917;&#929;&#935;&#927;&#924;&#917;&#925;&#913;\18375_12_07_2021%20&#920;&#917;&#937;&#929;&#919;&#931;&#919;%20&#928;&#921;&#931;&#932;&#927;&#928;&#927;&#921;&#919;&#931;&#919;&#931;%20&#924;&#917;&#923;&#917;&#932;&#917;&#931;%20&#916;&#921;&#913;&#915;&#937;&#925;&#921;&#931;&#924;&#927;&#921;.pdf" TargetMode="External"/><Relationship Id="rId344" Type="http://schemas.openxmlformats.org/officeDocument/2006/relationships/hyperlink" Target="..\..\PROTOKOLO\2022\&#917;&#921;&#931;&#917;&#929;&#935;&#927;&#924;&#917;&#925;&#913;\3948_14_02_2022%20&#920;&#917;&#937;&#929;&#919;&#931;&#919;%20&#928;&#921;&#931;&#932;&#927;&#928;&#927;&#921;&#919;&#931;&#919;&#931;%20&#924;&#917;&#923;&#917;&#932;&#917;&#931;%20&#916;&#921;&#913;&#915;&#937;&#925;&#921;&#931;&#924;&#927;&#921;.pdf" TargetMode="External"/><Relationship Id="rId20" Type="http://schemas.openxmlformats.org/officeDocument/2006/relationships/hyperlink" Target="../../Vasilis/AppData/Roaming/Microsoft/Excel/&#917;&#925;&#932;&#913;&#915;&#924;&#917;&#925;&#913;%20&#917;&#929;&#915;&#913;/&#917;&#922;&#915;&#913;&#932;&#913;&#931;&#932;&#913;&#931;&#919;%20&#934;&#937;&#932;&#927;&#914;&#927;&#923;&#932;&#913;&#921;&#922;&#937;&#925;%20&#931;&#932;&#913;&#920;&#924;&#937;&#925;%20&#931;&#917;%20&#922;&#932;&#921;&#929;&#921;&#913;%20&#916;&#919;&#924;&#927;&#933;%20&#922;&#927;&#918;&#913;&#925;&#919;&#931;/5031-08.02.2016%20&#917;&#913;&#928;%20&#928;&#921;&#931;&#932;&#927;&#928;&#927;&#921;&#919;&#931;&#919;.pdf" TargetMode="External"/><Relationship Id="rId41" Type="http://schemas.openxmlformats.org/officeDocument/2006/relationships/hyperlink" Target="../../Vasilis/AppData/Roaming/Microsoft/Excel/&#917;&#925;&#932;&#913;&#915;&#924;&#917;&#925;&#913;%20&#917;&#929;&#915;&#913;/&#927;&#923;&#927;&#922;&#923;&#919;&#929;&#937;&#924;&#917;&#925;&#913;/&#917;&#923;&#917;&#915;&#935;&#927;&#931;%20&#928;&#927;&#921;&#927;&#932;&#919;&#932;&#913;&#931;%20&#933;&#916;&#913;&#932;&#937;&#925;/34636-28.07.2016%20&#920;&#917;&#937;&#929;.&#928;&#921;&#931;&#932;.&#917;&#913;&#928;%20&#915;&#921;&#913;%20&#933;&#916;&#913;&#932;&#913;.pdf" TargetMode="External"/><Relationship Id="rId62" Type="http://schemas.openxmlformats.org/officeDocument/2006/relationships/hyperlink" Target="../../Vasilis/AppData/Roaming/Microsoft/Excel/&#917;&#925;&#932;&#913;&#915;&#924;&#917;&#925;&#913;%20&#917;&#929;&#915;&#913;/&#928;&#923;&#913;&#932;&#917;&#921;&#913;%20&#913;&#921;&#913;&#925;&#919;&#931;/&#952;&#949;&#969;&#961;&#951;&#963;&#951;%20&#960;&#953;&#963;&#964;%2018.11.2016.pdf" TargetMode="External"/><Relationship Id="rId83" Type="http://schemas.openxmlformats.org/officeDocument/2006/relationships/hyperlink" Target="../../Vasilis/AppData/Roaming/Microsoft/Excel/&#917;&#925;&#932;&#913;&#915;&#924;&#917;&#925;&#913;%20&#917;&#929;&#915;&#913;/&#928;&#927;&#929;&#932;&#913;-&#928;&#927;&#929;&#932;&#913;/&#920;&#917;&#937;&#929;&#919;&#931;&#919;%20&#928;&#921;&#931;&#932;&#927;&#928;&#927;&#921;&#919;&#931;&#919;&#931;%2016_03_2017.pdf" TargetMode="External"/><Relationship Id="rId179" Type="http://schemas.openxmlformats.org/officeDocument/2006/relationships/hyperlink" Target="../../Vasilis/AppData/Roaming/PROTOKOLO/2018/&#917;&#921;&#931;&#917;&#929;&#935;&#927;&#924;&#917;&#925;&#913;/35496_26_10_2018%20&#920;&#917;&#937;&#929;&#919;&#931;&#919;%20&#928;&#921;&#931;&#932;%20URBANICA%20&#928;&#929;&#927;&#924;%20&#931;&#932;%20&#917;&#926;&#927;&#928;&#923;.pdf" TargetMode="External"/><Relationship Id="rId365" Type="http://schemas.openxmlformats.org/officeDocument/2006/relationships/hyperlink" Target="..\..\PROTOKOLO\2022\&#917;&#921;&#931;&#917;&#929;&#935;&#927;&#924;&#917;&#925;&#913;\33315_04_11_2022%20&#920;&#917;&#937;&#929;&#919;&#931;&#919;&#931;%20&#928;&#921;&#931;&#932;&#927;&#928;&#927;&#921;&#919;&#931;&#919;&#931;%20&#931;&#932;&#917;&#915;&#919;%20&#923;&#917;&#933;&#922;&#927;&#928;.pdf" TargetMode="External"/><Relationship Id="rId386" Type="http://schemas.openxmlformats.org/officeDocument/2006/relationships/hyperlink" Target="..\..\PROTOKOLO\2023\&#917;&#921;&#931;&#917;&#929;&#935;&#927;&#924;&#917;&#925;&#913;\8209_20_03_2023%20&#920;&#917;&#937;&#929;&#919;&#931;&#919;%20&#928;&#921;&#931;&#932;&#927;&#928;&#927;&#921;&#919;&#931;&#919;&#931;%20&#927;&#916;&#927;&#928;&#927;&#921;&#921;&#913;%20&#916;&#929;&#917;&#928;&#913;&#925;&#927;&#933;.pdf" TargetMode="External"/><Relationship Id="rId190" Type="http://schemas.openxmlformats.org/officeDocument/2006/relationships/hyperlink" Target="../../Vasilis/AppData/Roaming/PROTOKOLO/2018/&#917;&#921;&#931;&#917;&#929;&#935;&#927;&#924;&#917;&#925;&#913;/40917_03_12_2018%20&#920;&#917;&#937;&#929;&#919;&#931;&#919;%20&#928;&#921;&#931;&#932;&#927;&#928;&#927;&#921;&#919;&#931;&#919;&#931;%20&#917;&#922;&#931;%20&#914;&#917;&#923;&#932;%20&#935;&#937;&#929;&#937;&#925;%20&#928;&#929;&#913;&#931;&#921;&#925;&#927;&#933;.pdf" TargetMode="External"/><Relationship Id="rId204" Type="http://schemas.openxmlformats.org/officeDocument/2006/relationships/hyperlink" Target="../../Vasilis/AppData/Roaming/PROTOKOLO/2019/&#917;&#921;&#931;&#917;&#929;&#935;&#927;&#924;&#917;&#925;&#913;/8869_22_03_2019%20&#920;&#917;&#937;&#929;&#919;&#931;&#919;&#931;%20&#928;&#921;&#931;&#932;&#927;&#928;&#927;&#921;&#919;&#931;&#919;&#931;%20&#923;&#917;&#933;&#922;&#937;&#924;&#913;%20&#921;&#923;&#913;&#929;.pdf" TargetMode="External"/><Relationship Id="rId225" Type="http://schemas.openxmlformats.org/officeDocument/2006/relationships/hyperlink" Target="../../Vasilis/AppData/Roaming/PROTOKOLO/2019/&#917;&#921;&#931;&#917;&#929;&#935;&#927;&#924;&#917;&#925;&#913;/20654_11_07_2019%20&#920;&#917;&#937;&#929;&#919;&#931;&#919;%20&#928;&#921;&#931;&#932;&#927;&#928;&#927;&#921;&#919;&#931;&#919;&#931;%20&#924;&#919;&#935;&#913;&#925;&#927;&#923;&#927;&#915;&#921;&#922;&#927;&#931;%20&#917;&#926;.pdf" TargetMode="External"/><Relationship Id="rId246" Type="http://schemas.openxmlformats.org/officeDocument/2006/relationships/hyperlink" Target="..\..\PROTOKOLO\2020\&#917;&#921;&#931;&#917;&#929;&#935;&#927;&#924;&#917;&#925;&#913;\9557_09_04_2020%20&#920;&#917;&#937;&#929;&#919;&#931;&#919;%20&#928;&#921;&#931;&#932;&#927;&#928;&#927;&#921;&#919;&#931;&#919;&#931;%20&#931;&#919;&#924;&#913;&#925;&#931;&#919;%20&#916;&#921;&#922;&#932;%20&#928;&#917;&#918;%20&#932;&#927;&#933;&#929;.pdf" TargetMode="External"/><Relationship Id="rId267" Type="http://schemas.openxmlformats.org/officeDocument/2006/relationships/hyperlink" Target="..\..\PROTOKOLO\2020\&#917;&#921;&#931;&#917;&#929;&#935;&#927;&#924;&#917;&#925;&#913;\21900_07_08_2020%20&#920;&#917;&#937;&#929;&#919;&#931;&#919;%20&#928;&#921;&#931;&#932;&#927;&#928;&#927;&#921;&#919;&#931;&#919;&#931;%20&#913;&#916;&#917;&#931;&#928;&#927;&#932;&#913;%20&#918;&#937;&#913;.pdf" TargetMode="External"/><Relationship Id="rId288" Type="http://schemas.openxmlformats.org/officeDocument/2006/relationships/hyperlink" Target="..\..\PROTOKOLO\2020\&#917;&#921;&#931;&#917;&#929;&#935;&#927;&#924;&#917;&#925;&#913;\31371_15_10_2020%20&#920;&#917;&#937;&#929;&#919;&#931;&#919;%20&#928;&#921;&#931;&#932;&#927;&#928;&#927;&#921;&#919;&#931;&#919;&#931;%20&#934;&#914;.pdf" TargetMode="External"/><Relationship Id="rId411" Type="http://schemas.openxmlformats.org/officeDocument/2006/relationships/hyperlink" Target="..\..\PROTOKOLO\2023\&#917;&#921;&#931;&#917;&#929;&#935;&#927;&#924;&#917;&#925;&#913;\30305_13_10_2023%20&#920;&#917;&#937;&#929;&#919;&#931;&#919;%20&#928;&#921;&#931;&#932;&#927;&#928;&#927;&#921;&#919;&#931;&#919;&#931;%20&#934;&#933;&#932;&#917;&#917;&#933;&#931;&#919;%20&#922;&#927;&#921;&#925;%20&#922;&#923;&#917;&#921;&#932;.pdf" TargetMode="External"/><Relationship Id="rId432" Type="http://schemas.openxmlformats.org/officeDocument/2006/relationships/hyperlink" Target="..\..\PROTOKOLO\2023\&#917;&#921;&#931;&#917;&#929;&#935;&#927;&#924;&#917;&#925;&#913;\38177_27_12_2023%20&#920;&#917;&#937;&#929;&#919;&#931;&#919;%20&#928;&#921;&#931;&#932;&#927;&#928;&#927;&#921;&#919;&#931;&#919;&#931;%20&#913;&#925;%20..&#913;&#915;%20&#928;&#913;&#929;.pdf" TargetMode="External"/><Relationship Id="rId106" Type="http://schemas.openxmlformats.org/officeDocument/2006/relationships/hyperlink" Target="../../Vasilis/AppData/Roaming/Microsoft/Excel/&#917;&#925;&#932;&#913;&#915;&#924;&#917;&#925;&#913;%20&#917;&#929;&#915;&#913;/&#928;&#923;&#913;&#932;&#917;&#921;&#913;%20&#913;&#921;&#913;&#925;&#919;&#931;/30613-30.06.2017%20&#917;&#913;&#928;%20&#928;&#921;&#931;&#932;.&#913;&#921;&#913;&#925;&#919;.pdf" TargetMode="External"/><Relationship Id="rId127" Type="http://schemas.openxmlformats.org/officeDocument/2006/relationships/hyperlink" Target="../../Vasilis/AppData/Roaming/Microsoft/Excel/&#917;&#925;&#932;&#913;&#915;&#924;&#917;&#925;&#913;%20&#917;&#929;&#915;&#913;/&#924;&#927;&#933;&#931;&#917;&#921;&#927;&#923;&#927;&#915;&#921;&#922;&#919;/&#925;&#917;&#913;%20&#928;&#929;&#927;&#915;&#929;&#913;&#924;&#924;&#913;&#932;&#921;&#922;&#919;/56526_27_11_2017%20&#920;&#917;&#937;&#929;&#919;&#931;&#919;&#931;%20&#928;&#921;&#931;&#932;&#927;&#928;&#927;&#921;&#919;&#931;&#919;&#931;%20&#924;&#927;&#933;&#931;&#917;&#921;&#927;&#923;&#927;&#915;&#921;&#922;&#919;.pdf" TargetMode="External"/><Relationship Id="rId313" Type="http://schemas.openxmlformats.org/officeDocument/2006/relationships/hyperlink" Target="..\..\PROTOKOLO\2021\&#917;&#921;&#931;&#917;&#929;&#935;&#927;&#924;&#917;&#925;&#913;\10554_23_04_2021%20&#920;&#917;&#937;&#929;&#919;&#931;&#919;%20&#928;&#921;&#931;&#932;&#927;&#928;&#927;&#921;&#919;&#931;&#919;&#931;%20&#913;&#928;&#913;&#923;&#923;.pdf" TargetMode="External"/><Relationship Id="rId10" Type="http://schemas.openxmlformats.org/officeDocument/2006/relationships/hyperlink" Target="../../Vasilis/AppData/Roaming/Microsoft/Excel/&#917;&#925;&#932;&#913;&#915;&#924;&#917;&#925;&#913;%20&#917;&#929;&#915;&#913;/&#922;&#932;&#921;&#929;&#921;&#913;%20&#922;&#927;&#921;&#925;&#937;&#925;&#921;&#922;&#937;&#925;%20&#933;&#928;&#927;&#916;&#927;&#924;&#937;&#925;/&#920;&#917;&#937;&#929;&#919;&#931;&#917;&#921;&#931;/53928-25-9-2015.pdf" TargetMode="External"/><Relationship Id="rId31" Type="http://schemas.openxmlformats.org/officeDocument/2006/relationships/hyperlink" Target="../../Vasilis/AppData/Roaming/Microsoft/Excel/&#917;&#925;&#932;&#913;&#915;&#924;&#917;&#925;&#913;%20&#917;&#929;&#915;&#913;/&#913;&#925;&#913;&#920;&#917;&#937;&#929;&#919;&#931;&#919;%20&#932;&#927;&#933;%20&#914;1%20&#931;&#932;&#913;&#916;&#921;&#927;&#933;%20&#915;&#928;&#931;/&#917;&#925;&#932;&#933;&#928;&#927;%20&#928;&#921;&#931;&#932;&#927;&#928;%20&#917;&#913;&#928;%20&#921;&#921;&#921;-.xls" TargetMode="External"/><Relationship Id="rId52" Type="http://schemas.openxmlformats.org/officeDocument/2006/relationships/hyperlink" Target="../../Vasilis/AppData/Roaming/Microsoft/Excel/&#917;&#925;&#932;&#913;&#915;&#924;&#917;&#925;&#913;%20&#917;&#929;&#915;&#913;/&#924;&#917;&#932;&#913;&#932;&#927;&#928;&#921;&#931;&#919;%20&#928;&#933;&#923;&#937;&#925;&#937;&#925;%20&#916;&#917;&#919;/&#917;&#925;&#932;&#933;&#928;&#927;%20&#928;&#921;&#931;&#932;&#927;&#928;%20&#917;&#913;&#928;%20&#921;&#921;&#921;-.xls" TargetMode="External"/><Relationship Id="rId73" Type="http://schemas.openxmlformats.org/officeDocument/2006/relationships/hyperlink" Target="../../Vasilis/AppData/Roaming/Microsoft/Excel/&#917;&#925;&#932;&#913;&#915;&#924;&#917;&#925;&#913;%20&#917;&#929;&#915;&#913;/&#927;&#923;&#927;&#922;&#923;&#919;&#929;&#937;&#924;&#917;&#925;&#913;/&#914;&#917;&#923;&#932;&#921;&#937;&#931;&#919;%20&#922;&#933;&#922;&#923;%20&#931;&#933;&#925;&#920;%20&#927;&#921;&#922;&#921;&#931;&#924;&#937;&#925;/&#928;&#921;&#931;&#932;&#927;&#928;&#927;&#921;&#919;&#931;&#917;&#921;&#931;/1&#951;%20&#928;&#921;&#931;&#932;&#927;&#928;&#927;&#921;&#919;&#931;&#919;/&#920;&#917;&#937;&#929;&#919;&#931;&#919;%201&#919;&#931;%20&#928;&#921;&#931;&#932;&#927;&#928;&#927;&#921;&#919;&#931;&#919;&#931;.pdf" TargetMode="External"/><Relationship Id="rId94" Type="http://schemas.openxmlformats.org/officeDocument/2006/relationships/hyperlink" Target="../../Vasilis/AppData/Roaming/Microsoft/Excel/&#917;&#925;&#932;&#913;&#915;&#924;&#917;&#925;&#913;%20&#917;&#929;&#915;&#913;/&#922;&#932;&#921;&#929;&#921;&#913;%20&#922;&#927;&#921;&#925;&#937;&#925;&#921;&#922;&#937;&#925;%20&#933;&#928;&#927;&#916;&#927;&#924;&#937;&#925;/&#920;&#917;&#937;&#929;&#919;&#931;&#917;&#921;&#931;/&#920;&#917;&#937;&#929;&#919;&#931;&#919;%20&#928;&#921;&#931;&#932;&#927;&#928;&#927;&#921;&#919;&#931;&#919;&#931;%2010_5_2017.pdf" TargetMode="External"/><Relationship Id="rId148" Type="http://schemas.openxmlformats.org/officeDocument/2006/relationships/hyperlink" Target="../../Vasilis/AppData/Roaming/Microsoft/Excel/&#917;&#925;&#932;&#913;&#915;&#924;&#917;&#925;&#913;%20&#917;&#929;&#915;&#913;/&#931;&#933;&#924;&#928;&#923;&#919;&#929;&#937;&#924;&#913;&#932;&#921;&#922;&#917;&#931;%20&#917;&#929;&#915;&#913;&#931;&#921;&#917;&#931;%20&#914;&#921;&#914;&#923;&#921;&#927;&#920;&#919;&#922;&#919;/&#928;&#921;&#931;&#932;&#927;&#928;&#927;&#921;&#919;&#931;&#917;&#921;&#931;/3728_05_02_2018%20&#920;&#917;&#937;&#929;&#919;&#931;&#919;%20&#928;&#921;&#931;&#932;&#927;&#928;&#927;&#921;&#919;&#931;&#919;&#931;%20&#931;&#933;&#924;&#928;&#923;%20&#914;&#921;&#914;&#923;.pdf" TargetMode="External"/><Relationship Id="rId169" Type="http://schemas.openxmlformats.org/officeDocument/2006/relationships/hyperlink" Target="../../Vasilis/AppData/Roaming/PROTOKOLO/2018/&#917;&#921;&#931;&#917;&#929;&#935;&#927;&#924;&#917;&#925;&#913;/30385_17_09_2018%20&#920;&#917;&#937;&#929;&#919;&#931;&#919;%20&#928;&#921;&#931;&#932;&#927;&#928;&#927;&#921;&#919;&#931;&#919;&#931;%20&#914;&#913;&#913;.pdf" TargetMode="External"/><Relationship Id="rId334" Type="http://schemas.openxmlformats.org/officeDocument/2006/relationships/hyperlink" Target="..\..\PROTOKOLO\2021\&#917;&#921;&#931;&#917;&#929;&#935;&#927;&#924;&#917;&#925;&#913;\30481_03_11_2021%20&#920;&#917;&#937;&#929;&#919;&#931;&#919;%20&#928;&#921;&#931;&#932;&#927;&#928;&#927;&#921;&#919;&#931;&#919;&#931;%20&#924;&#913;&#924;&#913;&#932;&#931;&#917;&#921;&#927;.pdf" TargetMode="External"/><Relationship Id="rId355" Type="http://schemas.openxmlformats.org/officeDocument/2006/relationships/hyperlink" Target="..\..\PROTOKOLO\2022\&#917;&#921;&#931;&#917;&#929;&#935;&#927;&#924;&#917;&#925;&#913;\17651_17_06_2022%20&#920;&#917;&#937;&#929;&#919;&#931;&#919;%20&#928;&#921;&#931;&#932;&#927;&#928;&#927;&#921;&#919;&#931;&#919;&#931;%20&#913;&#928;&#927;&#922;%20&#923;&#917;&#921;&#932;%20&#913;&#920;&#923;%20&#917;&#915;&#922;.pdf" TargetMode="External"/><Relationship Id="rId376" Type="http://schemas.openxmlformats.org/officeDocument/2006/relationships/hyperlink" Target="..\..\PROTOKOLO\2022\&#917;&#921;&#931;&#917;&#929;&#935;&#927;&#924;&#917;&#925;&#913;\37021_09-12_2022%20&#920;&#917;&#937;&#929;&#919;&#931;&#919;%20&#928;&#921;&#931;&#932;&#927;&#928;&#927;&#921;&#919;&#931;&#919;&#931;%20&#924;&#917;&#923;&#917;&#932;&#917;&#931;%20&#932;&#927;&#928;.pdf" TargetMode="External"/><Relationship Id="rId397" Type="http://schemas.openxmlformats.org/officeDocument/2006/relationships/hyperlink" Target="..\..\PROTOKOLO\2023\&#917;&#921;&#931;&#917;&#929;&#935;&#927;&#924;&#917;&#925;&#913;\16574_12_06_2023%20&#920;&#917;&#937;&#929;&#919;&#931;&#919;%20&#928;&#921;&#931;&#932;&#927;&#928;&#927;&#921;&#919;&#931;&#919;&#931;%20&#933;&#928;&#927;&#915;.pdf" TargetMode="External"/><Relationship Id="rId4" Type="http://schemas.openxmlformats.org/officeDocument/2006/relationships/hyperlink" Target="../../Vasilis/AppData/Roaming/Microsoft/Excel/&#917;&#925;&#932;&#913;&#915;&#924;&#917;&#925;&#913;%20&#917;&#929;&#915;&#913;/&#924;&#917;&#923;&#917;&#932;&#917;&#931;%20&#937;&#929;&#921;&#924;&#913;&#925;&#931;&#919;&#931;%20.....2014-20120/&#920;&#917;&#937;&#929;&#919;&#931;&#919;%20&#928;&#921;&#931;&#932;%2025092015.pdf" TargetMode="External"/><Relationship Id="rId180" Type="http://schemas.openxmlformats.org/officeDocument/2006/relationships/hyperlink" Target="../../Vasilis/AppData/Roaming/PROTOKOLO/2018/&#917;&#921;&#931;&#917;&#929;&#935;&#927;&#924;&#917;&#925;&#913;/35504_26_10_2018%20&#920;&#917;&#937;&#929;&#919;&#931;&#919;%20&#928;&#921;&#931;&#932;&#927;&#928;%20&#919;&#923;&#917;&#922;&#932;&#929;%20&#917;&#926;%20&#923;&#917;&#933;&#922;.pdf" TargetMode="External"/><Relationship Id="rId215" Type="http://schemas.openxmlformats.org/officeDocument/2006/relationships/hyperlink" Target="../../Vasilis/AppData/Roaming/PROTOKOLO/2019/&#917;&#921;&#931;&#917;&#929;&#935;&#927;&#924;&#917;&#925;&#913;/15957_03_06_2019%20&#920;&#917;&#937;&#929;&#919;&#931;&#919;%20&#928;&#921;&#931;&#932;&#927;&#928;&#927;&#921;&#919;&#931;&#919;&#931;%20&#914;&#913;&#913;%20&#913;&#925;&#922;&#927;.pdf" TargetMode="External"/><Relationship Id="rId236" Type="http://schemas.openxmlformats.org/officeDocument/2006/relationships/hyperlink" Target="../../Vasilis/AppData/Roaming/PROTOKOLO/2019/&#917;&#926;&#917;&#929;&#935;&#927;&#924;&#917;&#925;&#913;/36656_25_11_2019%20&#920;&#917;&#937;&#929;&#919;&#931;&#919;%20&#928;&#921;&#931;&#932;&#927;&#928;&#927;&#921;&#919;&#931;&#919;&#931;%20CUT%20&amp;%20COVER.pdf" TargetMode="External"/><Relationship Id="rId257" Type="http://schemas.openxmlformats.org/officeDocument/2006/relationships/hyperlink" Target="..\..\PROTOKOLO\2020\&#917;&#921;&#931;&#917;&#929;&#935;&#927;&#924;&#917;&#925;&#913;\16689_29_06_2020%20&#920;&#917;&#937;&#929;&#919;&#931;&#919;%20&#928;&#921;&#931;&#932;&#927;&#928;&#927;&#921;&#919;&#931;&#919;&#931;%20&#922;&#913;&#916;&#927;&#921;.pdf" TargetMode="External"/><Relationship Id="rId278" Type="http://schemas.openxmlformats.org/officeDocument/2006/relationships/hyperlink" Target="..\..\PROTOKOLO\2020\&#917;&#921;&#931;&#917;&#929;&#935;&#927;&#924;&#917;&#925;&#913;\29078_28_09_2020%20&#920;&#917;&#937;&#929;&#919;&#931;&#919;%20&#928;&#921;&#931;&#932;&#927;&#928;&#927;&#921;&#919;&#931;&#919;&#931;%20&#913;&#915;%20&#928;&#913;&#929;%20&#922;&#913;&#929;&#933;&#916;&#921;&#932;&#931;&#913;.pdf" TargetMode="External"/><Relationship Id="rId401" Type="http://schemas.openxmlformats.org/officeDocument/2006/relationships/hyperlink" Target="..\..\PROTOKOLO\2023\&#917;&#921;&#931;&#917;&#929;&#935;&#927;&#924;&#917;&#925;&#913;\20704_13_07_2023%20&#920;&#917;&#937;&#929;&#919;&#931;&#919;%20&#928;&#921;&#931;&#932;&#927;&#928;&#927;&#921;&#919;&#931;&#919;&#931;%20&#928;&#923;%20&#913;&#925;&#937;%20&#922;&#937;&#924;&#919;&#931;.pdf" TargetMode="External"/><Relationship Id="rId422" Type="http://schemas.openxmlformats.org/officeDocument/2006/relationships/hyperlink" Target="..\..\PROTOKOLO\2023\&#917;&#921;&#931;&#917;&#929;&#935;&#927;&#924;&#917;&#925;&#913;\34889_28_11_2023%20&#920;&#917;&#937;&#929;&#919;&#931;&#919;%20&#928;&#921;&#931;&#932;&#927;&#928;&#927;&#921;&#919;&#931;&#919;&#931;%20&#914;&#917;&#923;&#932;%20&#922;&#933;&#922;&#923;%20&#931;&#933;&#925;&#920;.pdf" TargetMode="External"/><Relationship Id="rId303" Type="http://schemas.openxmlformats.org/officeDocument/2006/relationships/hyperlink" Target="..\..\PROTOKOLO\2021\&#917;&#921;&#931;&#917;&#929;&#935;&#927;&#924;&#917;&#925;&#913;\8146_31_03_2021%20&#920;&#917;&#937;&#929;&#919;&#931;&#919;%20&#928;&#921;&#931;&#932;&#927;&#928;&#927;&#921;&#919;&#931;&#919;&#931;%20&#932;&#927;&#928;%20&#916;&#913;&#928;%20&#913;&#933;&#923;%20&#935;&#937;&#929;&#937;&#925;.pdf" TargetMode="External"/><Relationship Id="rId42" Type="http://schemas.openxmlformats.org/officeDocument/2006/relationships/hyperlink" Target="../../Vasilis/AppData/Roaming/Microsoft/Excel/&#917;&#925;&#932;&#913;&#915;&#924;&#917;&#925;&#913;%20&#917;&#929;&#915;&#913;/&#924;&#917;&#923;&#917;&#932;&#917;&#931;%20&#937;&#929;&#921;&#924;&#913;&#925;&#931;&#919;&#931;%20.....2014-20120/&#932;&#927;&#928;%20&#913;&#928;&#927;&#932;%20&#922;&#913;&#929;&#933;&#916;-&#913;&#915;&#921;&#913;&#931;%20&#928;&#913;&#929;/7597-18.02.2016%20&#928;&#927;&#929;&#927;&#931;%20&#915;&#921;&#913;&#922;&#913;&#929;&#933;&#916;&#921;&#932;&#931;&#913;.pdf" TargetMode="External"/><Relationship Id="rId84" Type="http://schemas.openxmlformats.org/officeDocument/2006/relationships/hyperlink" Target="../../Vasilis/AppData/Roaming/Microsoft/Excel/&#917;&#925;&#932;&#913;&#915;&#924;&#917;&#925;&#913;%20&#917;&#929;&#915;&#913;/&#924;&#917;&#923;&#917;&#932;&#919;-&#927;&#923;&#927;&#922;&#923;&#919;&#929;&#937;&#924;&#917;&#925;&#927;&#931;%20&#931;&#935;&#917;&#916;&#921;&#913;&#931;&#924;&#927;&#931;%20&#916;&#921;&#913;&#935;%20&#913;&#928;&#927;&#929;/&#920;&#917;&#937;&#929;&#919;&#931;&#919;%20&#928;&#921;&#931;&#932;&#927;&#928;&#927;&#921;&#919;&#931;&#919;&#931;%2016_03_2017.pdf" TargetMode="External"/><Relationship Id="rId138" Type="http://schemas.openxmlformats.org/officeDocument/2006/relationships/hyperlink" Target="../../Vasilis/AppData/Roaming/Microsoft/Excel/&#917;&#925;&#932;&#913;&#915;&#924;&#917;&#925;&#913;%20&#917;&#929;&#915;&#913;/&#922;&#913;&#932;&#913;&#931;&#922;&#917;&#933;%20&#932;&#917;&#935;&#925;%20&#917;&#929;&#915;&#937;&#925;%20&#922;&#913;&#921;&#931;&#913;&#929;&#917;&#921;&#913;&#931;%20&#922;&#923;&#928;/&#917;&#925;&#932;&#927;&#923;&#917;&#931;/61388_20_12_2017%20&#920;&#917;&#937;&#929;.&#928;&#921;&#931;&#932;.&#917;&#913;&#928;%20&#922;&#913;&#932;&#913;&#931;&#922;&#917;&#933;&#919;%20&#932;&#917;&#935;&#925;&#921;&#922;&#937;&#925;%20&#917;&#929;&#915;&#937;&#925;%20&#932;&#922;%20&#922;&#913;&#921;&#931;&#913;&#929;&#917;&#921;&#913;&#931;_&#922;&#913;&#928;&#925;&#927;&#935;&#937;&#929;&#921;&#927;&#933;_&#922;&#913;&#932;&#937;%20&#922;&#937;&#924;&#919;&#931;%20&#922;&#923;&#928;.pdf" TargetMode="External"/><Relationship Id="rId345" Type="http://schemas.openxmlformats.org/officeDocument/2006/relationships/hyperlink" Target="..\..\PROTOKOLO\2022\&#917;&#921;&#931;&#917;&#929;&#935;&#927;&#924;&#917;&#925;&#913;\3951_14_02_2022%20&#920;&#917;&#937;&#929;&#919;&#931;&#919;%20&#928;&#921;&#931;&#932;&#927;&#928;&#927;&#921;&#919;&#931;&#919;&#931;%20&#914;&#917;&#923;&#932;%20&#917;&#922;&#931;%20&#913;&#925;&#932;&#923;&#921;&#927;&#931;&#932;&#913;&#931;&#921;&#937;&#925;.pdf" TargetMode="External"/><Relationship Id="rId387" Type="http://schemas.openxmlformats.org/officeDocument/2006/relationships/hyperlink" Target="..\..\PROTOKOLO\2023\&#917;&#921;&#931;&#917;&#929;&#935;&#927;&#924;&#917;&#925;&#913;\8207_20_03_2023%20&#920;&#917;&#937;&#929;&#919;&#931;&#919;%20&#928;&#921;&#931;&#932;&#927;&#928;&#927;&#921;&#919;&#931;&#919;&#931;%20&#913;&#925;..%20&#917;&#923;&#923;&#919;&#931;&#928;&#927;&#925;&#932;&#927;&#933;.pdf" TargetMode="External"/><Relationship Id="rId191" Type="http://schemas.openxmlformats.org/officeDocument/2006/relationships/hyperlink" Target="../../Vasilis/AppData/Roaming/PROTOKOLO/2018/&#917;&#921;&#931;&#917;&#929;&#935;&#927;&#924;&#917;&#925;&#913;/40937_03_12_2018%20&#920;&#917;&#937;&#929;&#919;&#931;&#919;%20&#928;&#921;&#931;&#932;&#927;&#928;&#927;&#921;&#919;&#931;&#919;&#931;%20%20&#931;&#933;&#925;&#932;&#919;&#929;&#919;&#931;&#919;%20&#913;&#920;&#923;%20&#933;&#928;.pdf" TargetMode="External"/><Relationship Id="rId205" Type="http://schemas.openxmlformats.org/officeDocument/2006/relationships/hyperlink" Target="../../Vasilis/AppData/Roaming/PROTOKOLO/2019/&#917;&#921;&#931;&#917;&#929;&#935;&#927;&#924;&#917;&#925;&#913;/8867_22_03_2019%20&#920;&#917;&#937;&#929;&#919;&#931;&#919;%20&#928;&#921;&#931;&#932;&#927;&#928;&#927;&#921;&#919;&#931;&#919;&#931;%20&#927;&#921;&#922;&#921;&#931;&#922;&#927;&#921;.pdf" TargetMode="External"/><Relationship Id="rId247" Type="http://schemas.openxmlformats.org/officeDocument/2006/relationships/hyperlink" Target="..\..\PROTOKOLO\2020\&#917;&#921;&#931;&#917;&#929;&#935;&#927;&#924;&#917;&#925;&#913;\9556_09_04_2020%20&#920;&#917;&#937;&#929;&#919;&#931;&#919;%20&#928;&#921;&#931;&#932;&#927;&#928;&#927;&#921;&#919;&#931;&#919;&#931;%20&#933;&#923;&#927;&#928;&#927;&#921;&#919;&#931;&#919;&#931;%20&#931;&#935;&#917;&#916;%20&#924;&#913;&#929;&#922;.pdf" TargetMode="External"/><Relationship Id="rId412" Type="http://schemas.openxmlformats.org/officeDocument/2006/relationships/hyperlink" Target="..\..\PROTOKOLO\2023\&#917;&#921;&#931;&#917;&#929;&#935;&#927;&#924;&#917;&#925;&#913;\31456_26-10_2023%20&#920;&#917;&#937;&#929;&#919;&#931;&#919;%20&#928;&#921;&#931;&#932;&#927;&#928;&#927;&#921;&#919;&#931;&#919;&#931;%20LIDL.pdf" TargetMode="External"/><Relationship Id="rId107" Type="http://schemas.openxmlformats.org/officeDocument/2006/relationships/hyperlink" Target="../../Vasilis/AppData/Roaming/Microsoft/Excel/&#917;&#925;&#932;&#913;&#915;&#924;&#917;&#925;&#913;%20&#917;&#929;&#915;&#913;/&#927;&#923;&#927;&#922;&#923;&#919;&#929;&#937;&#924;&#917;&#925;&#913;/&#928;&#927;&#921;&#927;&#932;&#919;&#932;&#913;%20&#913;&#932;&#924;&#927;&#931;&#934;&#913;&#921;&#929;&#913;&#931;/27943-16.06.2017%20&#917;&#913;&#928;%20&#928;&#921;&#931;&#932;.&#913;&#932;&#924;&#927;&#931;&#934;&#913;&#921;&#929;&#913;.pdf" TargetMode="External"/><Relationship Id="rId289" Type="http://schemas.openxmlformats.org/officeDocument/2006/relationships/hyperlink" Target="..\..\PROTOKOLO\2020\&#917;&#921;&#931;&#917;&#929;&#935;&#927;&#924;&#917;&#925;&#913;\31372_15_10_2020%20&#920;&#917;&#937;&#929;&#919;&#931;&#919;%20&#928;&#921;&#931;&#932;&#927;&#928;&#927;&#921;&#919;&#931;&#919;&#931;%20&#915;&#928;&#931;.pdf" TargetMode="External"/><Relationship Id="rId11" Type="http://schemas.openxmlformats.org/officeDocument/2006/relationships/hyperlink" Target="../../Vasilis/AppData/Roaming/Microsoft/Excel/&#917;&#925;&#932;&#913;&#915;&#924;&#917;&#925;&#913;%20&#917;&#929;&#915;&#913;/&#922;&#932;&#921;&#929;&#921;&#913;%20&#922;&#927;&#921;&#925;&#937;&#925;&#921;&#922;&#937;&#925;%20&#933;&#928;&#927;&#916;&#927;&#924;&#937;&#925;/&#928;&#959;&#955;&#953;&#964;&#953;&#963;&#964;&#953;&#954;&#972;%20&#954;&#941;&#957;&#964;&#961;&#959;%20&#913;&#961;&#947;&#943;&#955;&#959;&#965;/35997-1-7-2015.pdf" TargetMode="External"/><Relationship Id="rId53" Type="http://schemas.openxmlformats.org/officeDocument/2006/relationships/hyperlink" Target="../../Vasilis/AppData/Roaming/Microsoft/Excel/&#917;&#925;&#932;&#913;&#915;&#924;&#917;&#925;&#913;%20&#917;&#929;&#915;&#913;/&#928;&#923;&#913;&#932;&#917;&#921;&#913;%20&#913;&#921;&#913;&#925;&#919;&#931;/&#952;&#949;&#969;&#961;&#951;&#963;&#951;%20&#960;&#953;&#963;&#964;%2012-9-2016.pdf" TargetMode="External"/><Relationship Id="rId149" Type="http://schemas.openxmlformats.org/officeDocument/2006/relationships/hyperlink" Target="../../Vasilis/AppData/Roaming/Microsoft/Excel/&#917;&#925;&#932;&#913;&#915;&#924;&#917;&#925;&#913;%20&#917;&#929;&#915;&#913;/GIS/&#920;&#917;&#937;&#929;&#919;&#931;&#919;%20&#928;&#921;&#931;&#932;&#927;&#928;&#927;&#921;&#919;&#931;&#919;&#931;/3730_05_02_2017%20&#920;&#917;&#937;&#929;&#919;&#931;&#919;%20&#928;&#921;&#931;&#932;&#927;&#928;&#927;&#921;&#919;&#931;&#919;&#931;%20GIS.pdf" TargetMode="External"/><Relationship Id="rId314" Type="http://schemas.openxmlformats.org/officeDocument/2006/relationships/hyperlink" Target="..\..\PROTOKOLO\2021\&#917;&#921;&#931;&#917;&#929;&#935;&#927;&#924;&#917;&#925;&#913;\10572_2_-4_2021%20&#920;&#917;&#937;&#929;&#919;&#931;&#919;%20&#928;&#921;&#931;&#932;&#927;&#928;&#927;&#921;&#919;&#931;&#919;&#931;%20&#924;&#919;&#935;&#925;&#927;&#915;&#921;&#922;&#931;%20&#917;&#926;&#927;&#928;.pdf" TargetMode="External"/><Relationship Id="rId356" Type="http://schemas.openxmlformats.org/officeDocument/2006/relationships/hyperlink" Target="..\..\PROTOKOLO\2022\&#917;&#921;&#931;&#917;&#929;&#935;&#927;&#924;&#917;&#925;&#913;\17649_17_06_2022%20&#920;&#917;&#937;&#929;&#919;&#931;&#919;%20&#928;&#921;&#931;&#932;&#927;&#928;&#927;&#921;&#919;&#931;&#919;&#931;%20&#928;&#921;&#923;&#927;&#932;.pdf" TargetMode="External"/><Relationship Id="rId398" Type="http://schemas.openxmlformats.org/officeDocument/2006/relationships/hyperlink" Target="..\..\PROTOKOLO\2023\&#917;&#921;&#931;&#917;&#929;&#935;&#927;&#924;&#917;&#925;&#913;\20660_12_07_2023%20&#920;&#917;&#937;&#929;&#919;&#931;&#919;%20&#928;&#921;&#931;&#932;&#927;&#928;&#927;&#921;&#919;&#931;&#919;&#931;%20&#916;&#919;&#924;%20&#922;&#919;&#928;&#927;&#931;.pdf" TargetMode="External"/><Relationship Id="rId95" Type="http://schemas.openxmlformats.org/officeDocument/2006/relationships/hyperlink" Target="../../Vasilis/AppData/Roaming/Microsoft/Excel/&#917;&#925;&#932;&#913;&#915;&#924;&#917;&#925;&#913;%20&#917;&#929;&#915;&#913;/&#922;&#932;&#921;&#929;&#921;&#913;%20&#922;&#927;&#921;&#925;&#937;&#925;&#921;&#922;&#937;&#925;%20&#933;&#928;&#927;&#916;&#927;&#924;&#937;&#925;/&#922;&#964;&#943;&#961;&#953;&#959;%20&#960;&#959;&#955;&#955;&#945;&#960;&#955;&#974;&#957;%20&#967;&#961;&#942;&#963;&#949;&#969;&#957;%20&#963;&#964;&#959;%20&#932;&#916;%20&#925;&#941;&#945;&#962;%20%20&#925;&#953;&#954;&#972;&#960;&#959;&#955;&#951;&#962;/&#928;&#921;&#931;&#932;&#927;&#928;&#927;&#921;&#919;&#931;&#917;&#921;&#931;/7&#951;%20&#920;&#917;&#937;&#929;&#919;&#931;&#919;%20&#928;&#921;&#931;&#932;&#927;&#928;&#927;&#921;&#919;&#931;&#919;&#931;.pdf" TargetMode="External"/><Relationship Id="rId160" Type="http://schemas.openxmlformats.org/officeDocument/2006/relationships/hyperlink" Target="../../Vasilis/AppData/Roaming/Microsoft/Excel/&#917;&#925;&#932;&#913;&#915;&#924;&#917;&#925;&#913;%20&#917;&#929;&#915;&#913;/&#924;&#917;&#923;&#917;&#932;&#917;&#931;%20&#937;&#929;&#921;&#924;&#913;&#925;&#931;&#919;&#931;%20.....2014-20120/&#932;&#920;%20&#922;&#929;&#927;&#922;&#927;&#931;%20&#916;&#929;&#917;&#928;&#913;&#925;&#927;&#933;/9017_19_03_2018%20&#920;&#917;&#937;&#929;&#919;&#931;&#919;%20&#928;&#921;&#931;&#932;&#927;&#928;&#927;&#921;&#919;&#931;&#919;&#931;%20&#932;_&#920;%20&#922;&#929;&#927;&#922;&#927;&#933;.pdf" TargetMode="External"/><Relationship Id="rId216" Type="http://schemas.openxmlformats.org/officeDocument/2006/relationships/hyperlink" Target="../../Vasilis/AppData/Roaming/PROTOKOLO/2019/&#917;&#921;&#931;&#917;&#929;&#935;&#927;&#924;&#917;&#925;&#913;/18447_25_06_2019%20&#920;&#917;&#937;&#929;&#919;&#931;&#919;%20&#928;&#921;&#931;&#932;&#927;&#928;&#927;&#921;&#919;&#931;&#919;&#931;%20&#928;&#929;&#927;&#924;&#919;%20..&#922;&#932;&#919;&#925;&#921;&#913;&#932;&#929;&#917;&#921;&#927;.pdf" TargetMode="External"/><Relationship Id="rId423" Type="http://schemas.openxmlformats.org/officeDocument/2006/relationships/hyperlink" Target="..\..\PROTOKOLO\2023\&#917;&#921;&#931;&#917;&#929;&#935;&#927;&#924;&#917;&#925;&#913;\35683_05_12_2023%20&#920;&#917;&#937;&#929;&#919;&#931;&#919;%20&#928;&#921;&#931;&#932;&#927;&#928;&#927;&#921;&#919;&#931;&#919;&#931;%20100%20&#922;&#923;&#921;&#924;&#913;&#932;&#921;&#922;&#913;.pdf" TargetMode="External"/><Relationship Id="rId258" Type="http://schemas.openxmlformats.org/officeDocument/2006/relationships/hyperlink" Target="..\..\PROTOKOLO\2020\&#917;&#921;&#931;&#917;&#929;&#935;&#927;&#924;&#917;&#925;&#913;\16689_29_06_2020%20&#920;&#917;&#937;&#929;&#919;&#931;&#919;%20&#928;&#921;&#931;&#932;&#927;&#928;&#927;&#921;&#919;&#931;&#919;&#931;%20&#922;&#913;&#916;&#927;&#921;.pdf" TargetMode="External"/><Relationship Id="rId22" Type="http://schemas.openxmlformats.org/officeDocument/2006/relationships/hyperlink" Target="../../Vasilis/AppData/Roaming/PROTOKOLO/2016/EISERXOMENA_2016/7510-18.02.2016%20&#928;&#927;&#929;&#927;&#931;%20&#915;&#921;&#913;%20&#913;&#929;&#915;&#921;&#923;&#927;.pdf" TargetMode="External"/><Relationship Id="rId64" Type="http://schemas.openxmlformats.org/officeDocument/2006/relationships/hyperlink" Target="../../Vasilis/AppData/Roaming/Microsoft/Excel/&#917;&#925;&#932;&#913;&#915;&#924;&#917;&#925;&#913;%20&#917;&#929;&#915;&#913;/&#927;&#923;&#927;&#922;&#923;&#919;&#929;&#937;&#924;&#917;&#925;&#913;/&#915;&#919;&#928;&#917;&#916;&#927;%205&#935;5%20&#913;&#915;%20&#916;&#919;&#924;/&#928;&#921;&#931;&#932;&#927;&#928;&#927;&#921;&#919;&#931;&#917;&#921;&#931;/&#920;&#917;&#937;&#929;&#919;&#931;&#919;%201&#919;&#962;%20&#928;&#921;&#931;&#932;&#927;&#928;&#927;&#921;&#919;&#931;&#919;&#931;%208_12_16.pdf" TargetMode="External"/><Relationship Id="rId118" Type="http://schemas.openxmlformats.org/officeDocument/2006/relationships/hyperlink" Target="../../Vasilis/AppData/Roaming/PROTOKOLO/2017/&#917;&#921;&#931;&#917;&#929;&#935;&#927;&#924;&#917;&#925;&#913;/48293_12_10_17%20%20&#920;&#917;&#937;&#929;&#919;&#931;&#919;%20&#928;&#921;&#931;&#932;&#927;&#928;&#927;&#921;&#919;&#931;&#919;&#931;%20%20&#931;&#933;&#925;&#932;%20..&#913;&#915;&#921;&#927;&#933;%20&#916;&#919;&#924;.pdf" TargetMode="External"/><Relationship Id="rId325" Type="http://schemas.openxmlformats.org/officeDocument/2006/relationships/hyperlink" Target="..\..\PROTOKOLO\2021\&#917;&#921;&#931;&#917;&#929;&#935;&#927;&#924;&#917;&#925;&#913;\22490_19_08_2021%20&#920;&#917;&#937;&#929;&#919;&#931;&#919;%20&#928;&#921;&#931;&#932;&#927;&#928;&#927;&#921;&#919;&#931;&#919;&#931;%20&#914;&#917;&#923;&#932;&#921;&#937;&#931;&#919;%20&#913;&#929;&#916;%20&#933;&#928;&#927;&#916;.pdf" TargetMode="External"/><Relationship Id="rId367" Type="http://schemas.openxmlformats.org/officeDocument/2006/relationships/hyperlink" Target="..\..\PROTOKOLO\2022\&#917;&#921;&#931;&#917;&#929;&#935;&#927;&#924;&#917;&#925;&#913;\33317_04_11_2022%20&#920;&#917;&#937;&#929;&#919;&#931;&#919;%20&#928;&#921;&#931;&#932;&#927;&#928;&#927;&#921;&#919;&#931;&#919;&#931;%20&#916;&#913;&#922;.pdf" TargetMode="External"/><Relationship Id="rId171" Type="http://schemas.openxmlformats.org/officeDocument/2006/relationships/hyperlink" Target="../../Vasilis/AppData/Roaming/PROTOKOLO/2018/&#917;&#921;&#931;&#917;&#929;&#935;&#927;&#924;&#917;&#925;&#913;/32037_28_09_2018%20&#920;&#917;&#937;&#929;&#919;&#931;&#919;%20&#928;&#921;&#931;&#932;&#927;&#928;&#927;&#921;&#919;&#931;&#919;&#931;%20&#915;&#933;&#924;&#925;%20&#922;&#913;&#928;&#925;&#927;&#935;&#937;&#929;&#921;&#927;&#933;.pdf" TargetMode="External"/><Relationship Id="rId227" Type="http://schemas.openxmlformats.org/officeDocument/2006/relationships/hyperlink" Target="../../Vasilis/AppData/Roaming/PROTOKOLO/2019/&#917;&#921;&#931;&#917;&#929;&#935;&#927;&#924;&#917;&#925;&#913;/22587_25_07_2019%20&#920;&#917;&#937;&#929;&#919;&#931;&#919;%20&#928;&#921;&#931;&#932;&#927;&#928;&#927;&#921;&#919;&#931;&#919;&#931;%20GI&#931;.pdf" TargetMode="External"/><Relationship Id="rId269" Type="http://schemas.openxmlformats.org/officeDocument/2006/relationships/hyperlink" Target="..\..\PROTOKOLO\2020\&#917;&#921;&#931;&#917;&#929;&#935;&#927;&#924;&#917;&#925;&#913;\21902_07_08_2020%20&#920;&#917;&#937;&#929;&#919;&#931;&#919;%20&#928;&#921;&#931;&#932;&#927;&#928;&#927;&#921;&#919;&#931;&#919;&#931;%20&#917;&#925;&#917;&#929;%20&#913;&#925;&#913;&#914;%20&#913;&#924;&#913;&#926;.pdf" TargetMode="External"/><Relationship Id="rId434" Type="http://schemas.openxmlformats.org/officeDocument/2006/relationships/hyperlink" Target="..\..\PROTOKOLO\2023\&#917;&#921;&#931;&#917;&#929;&#935;&#927;&#924;&#917;&#925;&#913;\38110_27_12_2023%20&#920;&#917;&#937;&#929;&#919;&#931;&#919;%20&#928;&#921;&#931;&#932;&#927;&#928;&#927;&#921;&#919;&#931;&#919;&#931;%20&#924;&#917;&#923;%20&#914;&#920;&#924;&#921;&#913;&#931;.pdf" TargetMode="External"/><Relationship Id="rId33" Type="http://schemas.openxmlformats.org/officeDocument/2006/relationships/hyperlink" Target="../../Vasilis/AppData/Roaming/Microsoft/Excel/&#917;&#925;&#932;&#913;&#915;&#924;&#917;&#925;&#913;%20&#917;&#929;&#915;&#913;/&#928;&#917;&#929;&#921;&#914;&#913;&#923;&#923;&#927;&#925;&#932;&#921;&#922;&#917;&#931;%20&#913;&#916;&#917;&#921;&#927;&#916;&#927;&#932;&#919;&#931;&#917;&#921;&#931;%20&#922;&#913;&#921;/&#917;&#925;&#932;&#933;&#928;&#927;%20&#928;&#921;&#931;&#932;&#927;&#928;%20&#917;&#913;&#928;%20&#921;&#921;&#921;-.XLS" TargetMode="External"/><Relationship Id="rId129" Type="http://schemas.openxmlformats.org/officeDocument/2006/relationships/hyperlink" Target="../../Vasilis/AppData/Roaming/Microsoft/Excel/&#917;&#925;&#932;&#913;&#915;&#924;&#917;&#925;&#913;%20&#917;&#929;&#915;&#913;/&#928;&#923;&#913;&#932;&#917;&#921;&#913;%20&#913;&#921;&#913;&#925;&#919;&#931;/61328_20_12_2017%20&#920;&#917;&#937;&#929;.&#928;&#921;&#931;&#932;.&#917;&#913;&#928;%20&#928;&#923;&#913;&#932;&#917;&#921;&#913;%20&#913;&#921;&#913;&#925;&#919;&#931;.pdf" TargetMode="External"/><Relationship Id="rId280" Type="http://schemas.openxmlformats.org/officeDocument/2006/relationships/hyperlink" Target="..\..\PROTOKOLO\2020\&#917;&#921;&#931;&#917;&#929;&#935;&#927;&#924;&#917;&#925;&#913;\31370_15_10_2020%20&#920;&#917;&#937;&#929;&#919;&#931;&#919;%20&#928;&#921;&#931;&#932;&#927;&#928;&#927;&#921;&#919;&#931;&#919;&#931;%202%20&#915;&#917;&#929;&#913;&#925;&#927;&#921;.pdf" TargetMode="External"/><Relationship Id="rId336" Type="http://schemas.openxmlformats.org/officeDocument/2006/relationships/hyperlink" Target="..\..\PROTOKOLO\2021\&#917;&#921;&#931;&#917;&#929;&#935;&#927;&#924;&#917;&#925;&#913;\34323_07_12_2021%20&#920;&#917;&#937;&#929;&#919;&#931;&#919;%20&#928;&#921;&#931;&#932;&#927;&#928;&#927;&#921;&#919;&#931;&#919;&#931;%20&#928;&#921;&#923;&#927;&#932;%20&#936;&#919;&#934;%20&#917;&#934;&#913;&#929;&#924;.pdf" TargetMode="External"/><Relationship Id="rId75" Type="http://schemas.openxmlformats.org/officeDocument/2006/relationships/hyperlink" Target="../../Vasilis/AppData/Roaming/Microsoft/Excel/&#917;&#925;&#932;&#913;&#915;&#924;&#917;&#925;&#913;%20&#917;&#929;&#915;&#913;/&#924;&#917;&#923;&#917;&#932;&#917;&#931;%20&#937;&#929;&#921;&#924;&#913;&#925;&#931;&#919;&#931;%20.....2014-20120/&#932;&#920;%20&#922;&#929;&#927;&#922;&#927;&#931;%20&#916;&#929;&#917;&#928;&#913;&#925;&#927;&#933;/&#920;&#917;&#937;&#929;&#919;&#931;&#919;%20&#928;&#921;&#931;&#932;&#927;&#928;&#927;&#921;&#919;&#931;&#919;&#931;%2023_12_2016.pdf" TargetMode="External"/><Relationship Id="rId140" Type="http://schemas.openxmlformats.org/officeDocument/2006/relationships/hyperlink" Target="../../Vasilis/AppData/Roaming/Microsoft/Excel/&#917;&#925;&#932;&#913;&#915;&#924;&#917;&#925;&#913;%20&#917;&#929;&#915;&#913;/&#913;&#928;&#913;&#923;&#923;&#927;&#932;&#929;&#921;&#937;&#931;&#917;&#921;&#931;-&#928;&#929;&#913;&#926;&#917;&#921;&#931;%20&#932;&#913;&#922;&#932;&#927;&#928;&#927;&#921;&#919;&#931;&#919;&#931;/&#931;&#921;&#924;&#919;&#925;&#913;&#931;/61403_20_12_2017%20&#920;&#917;&#937;&#929;.&#928;&#921;&#931;&#932;.&#917;&#913;&#928;%20&#913;&#928;&#927;&#923;&#923;&#927;&#932;&#929;&#921;&#937;&#931;&#917;&#921;&#931;.pdf" TargetMode="External"/><Relationship Id="rId182" Type="http://schemas.openxmlformats.org/officeDocument/2006/relationships/hyperlink" Target="../../Vasilis/AppData/Roaming/PROTOKOLO/2018/&#917;&#921;&#931;&#917;&#929;&#935;&#927;&#924;&#917;&#925;&#913;/36664_02_11_2018%20&#920;&#917;&#937;&#929;&#919;&#931;&#919;%20&#928;&#921;&#931;&#932;%20&#927;&#916;&#921;&#922;&#919;%20&#913;&#931;&#934;&#913;&#923;&#917;&#921;&#913;.pdf" TargetMode="External"/><Relationship Id="rId378" Type="http://schemas.openxmlformats.org/officeDocument/2006/relationships/hyperlink" Target="&#917;&#925;&#932;&#913;&#915;&#924;&#917;&#925;&#913;%20&#917;&#929;&#915;&#913;\&#913;&#925;&#913;&#914;&#913;&#920;&#924;&#921;&#931;&#919;%20&#928;&#929;&#913;&#931;&#921;&#925;&#927;&#933;-&#913;&#925;&#913;&#916;&#913;&#931;&#937;&#931;&#917;&#921;&#931;%20&#931;&#917;%20&#927;&#921;&#922;&#921;&#931;&#924;&#927;&#933;&#931;\&#917;&#925;&#932;&#927;&#923;&#917;&#931;\&#952;&#949;&#969;&#961;&#951;&#963;&#951;.pdf" TargetMode="External"/><Relationship Id="rId403" Type="http://schemas.openxmlformats.org/officeDocument/2006/relationships/hyperlink" Target="..\..\PROTOKOLO\2023\&#917;&#921;&#931;&#917;&#929;&#935;&#927;&#924;&#917;&#925;&#913;\22172_25_07_2023_&#920;&#917;&#937;&#929;&#919;&#931;&#919;%20&#928;&#921;&#931;&#932;&#927;&#928;&#927;&#921;&#919;&#931;&#919;&#931;%20&#924;&#917;&#923;&#917;&#932;&#917;&#931;%20&#913;&#925;&#913;%20&#931;&#935;&#917;&#916;&#921;&#913;&#931;&#924;&#927;&#933;.pdf" TargetMode="External"/><Relationship Id="rId6" Type="http://schemas.openxmlformats.org/officeDocument/2006/relationships/hyperlink" Target="../../Vasilis/AppData/Roaming/Microsoft/Excel/&#917;&#925;&#932;&#913;&#915;&#924;&#917;&#925;&#913;%20&#917;&#929;&#915;&#913;/&#924;&#917;&#923;&#917;&#932;&#917;&#931;%20&#937;&#929;&#921;&#924;&#913;&#925;&#931;&#919;&#931;%20.....2014-20120/5&#959;%20&#933;&#960;&#959;&#941;&#961;&#947;&#959;/62760-05-11-15%20&#917;&#913;&#928;.pdf" TargetMode="External"/><Relationship Id="rId238" Type="http://schemas.openxmlformats.org/officeDocument/2006/relationships/hyperlink" Target="../AppData/Local/Temp/&#917;&#925;&#932;&#913;&#915;&#924;&#917;&#925;&#913;%20&#917;&#929;&#915;&#913;/&#914;&#917;&#923;&#932;&#921;&#937;&#931;&#919;%20&#922;&#933;&#922;&#923;&#927;&#934;&#927;&#929;&#921;&#913;&#922;&#937;&#925;%20&#931;&#933;&#925;&#920;&#919;&#922;&#937;&#925;%20&#928;&#927;&#923;&#919;&#931;%20&#922;&#927;&#918;&#913;&#925;&#919;&#931;/&#914;&#917;&#923;&#932;&#921;&#937;&#931;&#919;%20&#927;&#916;&#927;&#931;&#932;&#929;&#937;&#924;&#913;&#932;&#937;&#925;%20&#928;&#927;&#923;&#919;&#931;%20&#922;&#927;&#918;&#913;&#925;&#919;&#931;/&#917;&#925;&#932;&#927;&#923;&#917;&#931;/1&#951;%20&#920;&#917;&#937;&#929;&#919;&#931;&#919;%20&#928;&#921;&#931;&#932;%20021_10032020.pdf" TargetMode="External"/><Relationship Id="rId291" Type="http://schemas.openxmlformats.org/officeDocument/2006/relationships/hyperlink" Target="..\..\PROTOKOLO\2020\&#917;&#921;&#931;&#917;&#929;&#935;&#927;&#924;&#917;&#925;&#913;\36922_07_10_2020%20&#920;&#917;&#937;&#929;&#919;&#931;&#919;%20&#928;&#921;&#931;&#932;&#927;&#928;&#927;&#921;&#919;&#931;&#919;&#931;%20&#913;&#928;&#927;&#922;%20&#923;&#917;&#921;&#932;%20&#913;&#920;&#923;.pdf" TargetMode="External"/><Relationship Id="rId305" Type="http://schemas.openxmlformats.org/officeDocument/2006/relationships/hyperlink" Target="..\..\PROTOKOLO\2021\&#917;&#921;&#931;&#917;&#929;&#935;&#927;&#924;&#917;&#925;&#913;\8147_31_03_2021%20&#920;&#917;&#937;&#929;&#919;&#931;&#919;%20&#928;&#921;&#931;&#932;&#927;&#928;&#927;&#921;&#919;&#931;&#919;&#931;%20&#913;&#929;&#916;&#917;&#933;&#932;&#921;&#922;&#913;%20&#924;&#921;&#922;&#929;%20&#922;&#923;&#921;&#924;&#913;&#922;&#913;&#931;.pdf" TargetMode="External"/><Relationship Id="rId347" Type="http://schemas.openxmlformats.org/officeDocument/2006/relationships/hyperlink" Target="..\..\PROTOKOLO\2022\&#917;&#921;&#931;&#917;&#929;&#935;&#927;&#924;&#917;&#925;&#913;\3944_14_02_2022%20&#920;&#917;&#937;&#929;&#919;&#931;&#919;%20&#928;&#921;&#931;&#932;&#927;&#928;&#927;&#921;&#919;&#931;&#919;&#931;%20&#924;&#919;&#935;&#913;&#925;&#927;&#923;&#927;&#915;&#921;&#922;&#927;&#931;%20&#917;&#926;&#927;&#928;&#923;&#921;&#931;&#924;&#927;&#931;.pdf" TargetMode="External"/><Relationship Id="rId44" Type="http://schemas.openxmlformats.org/officeDocument/2006/relationships/hyperlink" Target="../../Vasilis/AppData/Roaming/Microsoft/Excel/&#917;&#925;&#932;&#913;&#915;&#924;&#917;&#925;&#913;%20&#917;&#929;&#915;&#913;/&#922;&#927;&#921;&#924;&#919;&#932;&#919;&#929;&#921;&#913;/&#917;&#925;&#932;&#933;&#928;&#927;%20&#928;&#921;&#931;&#932;&#927;&#928;%20&#917;&#913;&#928;%20&#921;&#921;&#921;-.xls" TargetMode="External"/><Relationship Id="rId86" Type="http://schemas.openxmlformats.org/officeDocument/2006/relationships/hyperlink" Target="../../Vasilis/AppData/Roaming/Microsoft/Excel/&#917;&#925;&#932;&#913;&#915;&#924;&#917;&#925;&#913;%20&#917;&#929;&#915;&#913;/&#917;&#925;&#917;&#929;&#915;%20&#913;&#925;&#913;&#914;%20&#913;&#920;&#923;%20&#922;&#917;&#925;&#932;%20&#916;&#919;&#924;%20&#922;&#927;&#918;/&#920;&#917;&#937;&#929;&#919;&#931;&#919;%20&#928;&#921;&#931;&#932;&#927;&#928;&#927;&#921;&#919;&#931;&#919;&#931;%203-4-2017.pdf" TargetMode="External"/><Relationship Id="rId151" Type="http://schemas.openxmlformats.org/officeDocument/2006/relationships/hyperlink" Target="../../Vasilis/AppData/Roaming/Microsoft/Excel/&#917;&#925;&#932;&#913;&#915;&#924;&#917;&#925;&#913;%20&#917;&#929;&#915;&#913;/&#922;&#932;&#921;&#929;&#921;&#913;%20&#922;&#927;&#921;&#925;&#937;&#925;&#921;&#922;&#937;&#925;%20&#933;&#928;&#927;&#916;&#927;&#924;&#937;&#925;/&#920;&#917;&#937;&#929;&#919;&#931;&#917;&#921;&#931;/3749_05_02_2018%20&#920;&#917;&#937;&#929;&#919;&#931;&#919;%20&#928;&#921;&#931;&#932;&#927;&#928;&#927;&#921;&#919;&#931;&#919;&#931;%20%20&#925;.%20&#925;&#921;&#922;&#927;&#928;&#927;&#923;&#919;.pdf" TargetMode="External"/><Relationship Id="rId389" Type="http://schemas.openxmlformats.org/officeDocument/2006/relationships/hyperlink" Target="..\..\PROTOKOLO\2023\&#917;&#921;&#931;&#917;&#929;&#935;&#927;&#924;&#917;&#925;&#913;\10616_11_04_2023%20&#920;&#917;&#937;&#929;&#919;&#931;&#919;%20&#928;&#921;&#931;&#932;&#927;&#928;&#927;&#921;&#919;&#931;&#919;&#931;%20LIDL.pdf" TargetMode="External"/><Relationship Id="rId193" Type="http://schemas.openxmlformats.org/officeDocument/2006/relationships/hyperlink" Target="../../Vasilis/AppData/Roaming/PROTOKOLO/2018/&#917;&#921;&#931;&#917;&#929;&#935;&#927;&#924;&#917;&#925;&#913;/16897_22_05_2018%20&#920;&#917;&#937;&#929;&#919;&#931;&#919;%20&#928;&#921;&#931;&#932;&#927;&#928;&#927;&#921;&#919;&#931;&#919;&#931;%20&#917;&#922;&#931;&#933;&#915;&#935;%20&#914;&#917;&#923;&#932;.pdf" TargetMode="External"/><Relationship Id="rId207" Type="http://schemas.openxmlformats.org/officeDocument/2006/relationships/hyperlink" Target="../../Vasilis/AppData/Roaming/PROTOKOLO/2019/&#917;&#921;&#931;&#917;&#929;&#935;&#927;&#924;&#917;&#925;&#913;/11657_19_04_2019%20&#920;&#917;&#937;&#929;&#919;&#931;&#919;&#931;%20&#928;&#921;&#931;&#932;&#927;&#928;&#927;&#921;&#919;&#931;&#919;&#931;%20&#922;&#927;&#933;&#929;&#921;.pdf" TargetMode="External"/><Relationship Id="rId249" Type="http://schemas.openxmlformats.org/officeDocument/2006/relationships/hyperlink" Target="..\..\PROTOKOLO\2020\&#917;&#921;&#931;&#917;&#929;&#935;&#927;&#924;&#917;&#925;&#913;\11944_19_05_2020%20&#920;&#917;&#937;&#929;&#919;&#931;&#919;%20&#928;&#921;&#931;&#932;&#927;&#928;&#921;&#927;&#921;&#931;&#919;&#931;%20&#913;&#925;%20&#935;&#937;&#929;%20&#928;&#929;%20&#916;&#917;%20&#922;&#927;&#918;&#913;&#925;&#919;&#931;.pdf" TargetMode="External"/><Relationship Id="rId414" Type="http://schemas.openxmlformats.org/officeDocument/2006/relationships/hyperlink" Target="../../PROTOKOLO/2023/&#917;&#921;&#931;&#917;&#929;&#935;&#927;&#924;&#917;&#925;&#913;/33232_10_11_2023%20&#920;&#917;&#937;&#929;&#919;&#931;&#919;%20&#928;&#921;&#931;&#932;&#927;&#928;&#927;&#921;&#919;&#931;&#919;&#931;%20&#924;&#917;&#923;%20&#913;&#915;%20&#928;&#913;&#929;&#913;&#931;&#922;.pdf" TargetMode="External"/><Relationship Id="rId13" Type="http://schemas.openxmlformats.org/officeDocument/2006/relationships/hyperlink" Target="../../Vasilis/AppData/Roaming/Microsoft/Excel/&#917;&#925;&#932;&#913;&#915;&#924;&#917;&#925;&#913;%20&#917;&#929;&#915;&#913;/&#927;&#923;&#927;&#922;&#923;&#919;&#929;&#937;&#924;&#917;&#925;&#913;/&#917;&#928;&#917;&#922;&#932;&#913;&#931;&#919;%20&#922;&#913;&#921;%20&#923;&#917;&#921;&#932;&#927;&#933;&#929;&#915;&#921;&#913;%20&#913;&#931;&#933;&#929;&#924;&#913;&#932;&#927;&#933;%20&#916;&#921;&#922;&#932;&#933;&#927;&#933;%20&#931;&#932;&#927;&#925;%20&#922;&#913;&#923;&#923;&#921;&#922;&#929;&#913;&#932;&#921;&#922;&#927;%20&#916;&#919;&#924;&#927;%20&#922;&#927;&#918;&#913;&#925;&#919;&#931;/35994-1-7-2015.pdf" TargetMode="External"/><Relationship Id="rId109" Type="http://schemas.openxmlformats.org/officeDocument/2006/relationships/hyperlink" Target="../../Vasilis/AppData/Roaming/Microsoft/Excel/&#917;&#925;&#932;&#913;&#915;&#924;&#917;&#925;&#913;%20&#917;&#929;&#915;&#913;/&#916;&#921;&#922;&#932;&#933;&#927;%20&#927;&#924;&#914;&#921;&#937;&#925;%20&#916;&#929;&#917;&#928;&#913;&#925;&#927;&#933;/39554-28-08-2017%20&#920;&#917;&#937;&#929;&#919;&#931;&#919;%20&#928;&#921;&#931;&#932;&#927;&#928;&#927;&#921;&#919;&#931;&#919;&#931;%20&#927;&#924;&#914;&#929;&#921;&#913;%20&#916;&#929;&#917;&#928;.pdf" TargetMode="External"/><Relationship Id="rId260" Type="http://schemas.openxmlformats.org/officeDocument/2006/relationships/hyperlink" Target="..\..\PROTOKOLO\2020\&#917;&#921;&#931;&#917;&#929;&#935;&#927;&#924;&#917;&#925;&#913;\21894_07_08_2020%20&#920;&#917;&#937;&#929;&#919;&#931;&#919;%20&#928;&#921;&#931;&#932;&#927;&#928;&#927;&#921;&#919;&#931;&#919;&#931;%20&#927;&#921;&#922;%20&#913;&#925;&#913;&#914;%20&#927;&#921;&#922;&#921;&#931;&#924;%20&#917;&#923;&#921;&#924;&#917;&#921;&#913;&#931;.pdf" TargetMode="External"/><Relationship Id="rId316" Type="http://schemas.openxmlformats.org/officeDocument/2006/relationships/hyperlink" Target="..\..\PROTOKOLO\2021\&#917;&#921;&#931;&#917;&#929;&#935;&#927;&#924;&#917;&#925;&#913;\15700_15_06_2021&#920;&#917;&#937;&#929;&#919;&#931;&#919;%20&#928;&#931;&#932;&#927;&#928;&#919;&#931;&#919;&#931;%20&#916;&#913;&#928;&#917;&#916;&#927;%20&#931;&#935;&#927;&#923;&#917;&#937;&#925;.pdf" TargetMode="External"/><Relationship Id="rId55" Type="http://schemas.openxmlformats.org/officeDocument/2006/relationships/hyperlink" Target="../../Vasilis/AppData/Roaming/Microsoft/Excel/&#917;&#925;&#932;&#913;&#915;&#924;&#917;&#925;&#913;%20&#917;&#929;&#915;&#913;/&#922;&#927;&#921;&#924;&#919;&#932;&#919;&#929;&#921;&#913;/&#920;&#917;&#937;&#929;&#919;&#931;&#919;%20&#928;&#921;&#931;&#932;%2012-9-2016.pdf" TargetMode="External"/><Relationship Id="rId97" Type="http://schemas.openxmlformats.org/officeDocument/2006/relationships/hyperlink" Target="../../Vasilis/AppData/Roaming/Microsoft/Excel/&#917;&#925;&#932;&#913;&#915;&#924;&#917;&#925;&#913;%20&#917;&#929;&#915;&#913;/&#925;&#927;&#917;&#924;&#914;&#929;&#921;&#927;&#931;%202016/BMS/&#920;&#917;&#937;&#929;&#919;&#931;&#919;%20&#928;&#921;&#931;&#932;&#927;&#928;&#927;&#921;&#919;&#931;&#919;&#931;%2016_06_2017.pdf" TargetMode="External"/><Relationship Id="rId120" Type="http://schemas.openxmlformats.org/officeDocument/2006/relationships/hyperlink" Target="../../Vasilis/AppData/Roaming/Microsoft/Excel/&#917;&#925;&#932;&#913;&#915;&#924;&#917;&#925;&#913;%20&#917;&#929;&#915;&#913;/&#925;&#927;&#917;&#924;&#914;&#929;&#921;&#927;&#931;%202016/&#913;&#933;&#932;&#927;&#925;&#927;&#924;&#927;&#931;%20&#931;&#932;&#913;&#920;&#924;&#927;&#931;%20&#934;&#927;&#929;&#932;&#921;&#931;&#919;&#931;%20&#919;&#923;&#917;&#922;&#932;&#929;&#921;&#922;&#937;&#925;%20&#927;&#935;&#919;&#924;&#913;&#932;&#937;&#925;/&#928;&#923;&#919;&#929;&#937;&#924;&#917;&#931;/54138_13_11_2017%20&#920;&#917;&#937;&#929;&#919;&#931;&#919;%20&#928;&#921;&#931;&#932;&#927;&#928;&#927;&#921;&#919;&#931;&#919;&#931;%20&#931;&#932;&#913;&#920;&#924;&#927;&#931;%20&#934;&#927;&#929;&#932;&#921;&#931;&#919;&#931;.pdf" TargetMode="External"/><Relationship Id="rId358" Type="http://schemas.openxmlformats.org/officeDocument/2006/relationships/hyperlink" Target="..\..\PROTOKOLO\2022\&#917;&#921;&#931;&#917;&#929;&#935;&#927;&#924;&#917;&#925;&#913;\27894_16_09_2022%20&#920;&#917;&#937;&#929;&#919;&#931;&#919;%20&#928;&#921;&#931;&#932;&#927;&#928;&#927;&#921;&#919;&#931;&#919;&#931;%20&#913;&#928;&#927;&#922;%20&#923;&#917;&#921;&#932;%20&#913;&#920;&#923;.pdf" TargetMode="External"/><Relationship Id="rId162" Type="http://schemas.openxmlformats.org/officeDocument/2006/relationships/hyperlink" Target="../../Vasilis/AppData/Roaming/Microsoft/Excel/&#917;&#925;&#932;&#913;&#915;&#924;&#917;&#925;&#913;%20&#917;&#929;&#915;&#913;/&#925;&#927;&#917;&#924;&#914;&#929;&#921;&#927;&#931;%202016/&#928;&#929;&#927;&#924;&#919;&#920;&#917;&#921;&#913;%20&#919;&#923;&#917;&#922;&#932;&#929;&#921;&#922;&#937;&#925;%20&#927;&#935;&#919;&#924;&#913;&#932;&#937;&#925;/&#917;&#925;&#932;&#933;&#928;&#927;%20&#928;&#921;&#931;&#932;_&#922;&#927;&#918;&#913;&#925;&#919;2020.xlsx" TargetMode="External"/><Relationship Id="rId218" Type="http://schemas.openxmlformats.org/officeDocument/2006/relationships/hyperlink" Target="../../Vasilis/AppData/Roaming/PROTOKOLO/2019/&#917;&#921;&#931;&#917;&#929;&#935;&#927;&#924;&#917;&#925;&#913;/18443_25_06_2019%20&#920;&#917;&#937;&#929;&#919;&#931;&#919;&#931;%20&#928;&#921;&#931;&#932;&#927;&#928;&#927;&#921;&#919;&#931;&#919;&#931;%20&#928;&#929;&#927;&#924;%20&#927;&#929;&#915;&#913;&#925;&#937;&#925;%20&#928;&#935;.pdf" TargetMode="External"/><Relationship Id="rId425" Type="http://schemas.openxmlformats.org/officeDocument/2006/relationships/hyperlink" Target="../../PROTOKOLO/2023/&#917;&#921;&#931;&#917;&#929;&#935;&#927;&#924;&#917;&#925;&#913;" TargetMode="External"/><Relationship Id="rId271" Type="http://schemas.openxmlformats.org/officeDocument/2006/relationships/hyperlink" Target="..\..\PROTOKOLO\2020\&#917;&#921;&#931;&#917;&#929;&#935;&#927;&#924;&#917;&#925;&#913;\21906_07_08_2020%20&#920;&#917;&#937;&#929;&#919;&#931;&#919;%20&#928;&#921;&#931;&#932;&#927;&#928;&#927;&#921;&#919;&#931;&#919;&#931;%20&#913;&#925;&#913;&#928;&#923;&#913;&#931;&#919;%20&#935;&#937;&#929;&#937;&#925;%20&#928;&#929;&#913;&#931;&#921;&#925;&#927;&#933;%20&#913;&#921;&#913;&#925;&#919;&#931;.pdf" TargetMode="External"/><Relationship Id="rId24" Type="http://schemas.openxmlformats.org/officeDocument/2006/relationships/hyperlink" Target="../../Vasilis/AppData/Roaming/Microsoft/Excel/&#917;&#925;&#932;&#913;&#915;&#924;&#917;&#925;&#913;%20&#917;&#929;&#915;&#913;/&#927;&#923;&#927;&#922;&#923;&#919;&#929;&#937;&#924;&#917;&#925;&#913;/1&#951;%20&#931;&#933;&#924;&#928;&#923;&#919;&#929;&#937;&#924;&#913;&#932;&#922;&#919;%20&#914;&#921;&#914;&#923;/&#914;&#917;&#914;&#913;&#921;&#937;&#931;&#919;_&#928;&#917;&#929;&#913;&#921;&#937;&#931;&#919;&#931;_1&#951;&#962;_&#931;&#931;.pdf" TargetMode="External"/><Relationship Id="rId66" Type="http://schemas.openxmlformats.org/officeDocument/2006/relationships/hyperlink" Target="../../Vasilis/AppData/Roaming/Microsoft/Excel/&#917;&#925;&#932;&#913;&#915;&#924;&#917;&#925;&#913;%20&#917;&#929;&#915;&#913;/&#927;&#923;&#927;&#922;&#923;&#919;&#929;&#937;&#924;&#917;&#925;&#913;/&#933;&#928;&#927;&#916;&#927;&#924;&#917;&#931;%20&#933;&#915;&#917;&#921;&#927;&#925;&#927;&#924;&#921;&#922;&#927;&#933;%20&#917;&#925;&#916;&#921;&#913;&#934;&#917;&#929;&#927;&#925;&#932;&#927;&#931;/&#920;&#917;&#937;&#929;&#919;&#931;&#919;%20&#928;&#921;&#931;&#932;%2025092015.pdf" TargetMode="External"/><Relationship Id="rId131" Type="http://schemas.openxmlformats.org/officeDocument/2006/relationships/hyperlink" Target="../../Vasilis/AppData/Roaming/Microsoft/Excel/&#917;&#925;&#932;&#913;&#915;&#924;&#917;&#925;&#913;%20&#917;&#929;&#915;&#913;/&#927;&#921;&#922;&#921;&#931;&#932;&#921;&#922;&#919;%20&#913;&#925;&#913;&#914;&#913;&#920;&#924;&#921;&#931;&#919;%20&#927;&#921;&#922;&#921;&#931;&#924;&#937;&#925;/&#928;&#921;&#931;&#932;&#927;&#928;&#927;&#921;&#919;&#931;&#917;&#921;&#931;/61360_20_12_2017%20&#920;&#917;&#937;&#929;.&#928;&#921;&#931;&#932;.&#917;&#913;&#928;%20&#927;&#921;&#922;_&#913;&#925;&#913;&#914;&#913;&#920;&#924;_&#927;&#921;&#922;_&#916;&#917;%20&#922;&#927;&#918;&#913;&#925;&#919;&#931;.pdf" TargetMode="External"/><Relationship Id="rId327" Type="http://schemas.openxmlformats.org/officeDocument/2006/relationships/hyperlink" Target="..\..\PROTOKOLO\2021\&#917;&#921;&#931;&#917;&#929;&#935;&#927;&#924;&#917;&#925;&#913;\28229_13_10_2021%20&#920;&#917;&#937;&#929;&#919;&#931;&#919;%20&#928;&#921;&#931;&#932;&#927;&#928;&#927;&#921;&#919;&#931;&#919;&#931;%20&#923;&#913;&#932;&#927;&#924;&#921;&#922;&#927;&#921;.pdf" TargetMode="External"/><Relationship Id="rId369" Type="http://schemas.openxmlformats.org/officeDocument/2006/relationships/hyperlink" Target="..\..\PROTOKOLO\2022\&#917;&#921;&#931;&#917;&#929;&#935;&#927;&#924;&#917;&#925;&#913;\33319_04_11_2022%20&#920;&#917;&#937;&#929;&#919;&#931;&#919;%20&#928;&#921;&#931;&#932;&#927;&#928;&#927;&#921;&#919;&#931;&#919;&#931;%20&#913;&#928;&#927;&#922;%20&#923;&#917;&#921;&#932;%20&#913;&#920;&#923;.pdf" TargetMode="External"/><Relationship Id="rId173" Type="http://schemas.openxmlformats.org/officeDocument/2006/relationships/hyperlink" Target="../../Vasilis/AppData/Roaming/PROTOKOLO/2018/&#917;&#921;&#931;&#917;&#929;&#935;&#927;&#924;&#917;&#925;&#913;/32029_28_09_2018%20&#920;&#917;&#937;&#929;&#919;&#931;&#919;%20&#928;&#921;&#931;&#932;&#927;&#928;&#927;&#921;&#919;&#931;&#919;&#931;%20%20&#917;&#922;&#931;%20&#914;&#917;&#923;&#932;.pdf" TargetMode="External"/><Relationship Id="rId229" Type="http://schemas.openxmlformats.org/officeDocument/2006/relationships/hyperlink" Target="../../Vasilis/AppData/Roaming/PROTOKOLO/2019/&#917;&#921;&#931;&#917;&#929;&#935;&#927;&#924;&#917;&#925;&#913;/34961_12_11_2019%20&#920;&#917;&#937;&#929;&#919;&#931;&#919;%20&#928;&#921;&#931;&#932;&#927;&#928;&#927;&#921;&#919;&#931;&#919;&#931;%2018&#959;.pdf" TargetMode="External"/><Relationship Id="rId380" Type="http://schemas.openxmlformats.org/officeDocument/2006/relationships/hyperlink" Target="&#917;&#925;&#932;&#913;&#915;&#924;&#917;&#925;&#913;%20&#917;&#929;&#915;&#913;\&#924;&#917;&#923;&#917;&#932;&#917;&#931;%20&#913;&#925;&#913;&#928;&#932;&#933;&#926;&#921;&#913;&#922;&#927;&#933;%20&#931;&#935;&#917;&#916;&#921;&#913;&#931;&#924;&#927;&#933;%20&#916;&#919;&#924;&#927;&#933;%20&#922;&#927;&#918;&#913;&#925;&#919;&#931;\&#913;&#925;&#937;%20&#922;&#937;&#924;&#919;\&#920;&#917;&#937;&#929;&#919;&#931;&#919;%203&#951;%20&#928;&#921;&#931;&#932;.pdf" TargetMode="External"/><Relationship Id="rId436" Type="http://schemas.openxmlformats.org/officeDocument/2006/relationships/hyperlink" Target="..\..\PROTOKOLO\2023\&#917;&#921;&#931;&#917;&#929;&#935;&#927;&#924;&#917;&#925;&#913;\38093_27_12_2023%20&#920;&#917;&#937;&#929;&#919;&#931;&#919;%20&#928;&#921;&#931;&#932;&#927;&#928;&#927;&#921;&#919;&#931;&#919;&#931;%20&#931;&#933;&#925;%20&#927;&#916;%20&amp;%20&#928;&#917;&#918;.pdf" TargetMode="External"/><Relationship Id="rId240" Type="http://schemas.openxmlformats.org/officeDocument/2006/relationships/hyperlink" Target="../AppData/PROTOKOLO/2020/&#917;&#921;&#931;&#917;&#929;&#935;&#927;&#924;&#917;&#925;&#913;/7772_11_03_2020%20&#920;&#917;&#937;&#929;&#919;&#931;&#919;%20&#928;&#921;&#931;&#932;&#927;&#928;&#927;&#921;&#919;&#931;&#919;&#931;%20&#928;&#929;&#927;&#924;%20&#927;&#929;&#915;&#913;&#925;&#937;&#925;%20&#928;&#913;&#921;&#916;%20&#935;&#913;&#929;&#937;&#925;.pdf" TargetMode="External"/><Relationship Id="rId35" Type="http://schemas.openxmlformats.org/officeDocument/2006/relationships/hyperlink" Target="../../Vasilis/AppData/Roaming/Microsoft/Excel/&#917;&#925;&#932;&#913;&#915;&#924;&#917;&#925;&#913;%20&#917;&#929;&#915;&#913;/&#932;&#927;&#928;&#921;&#922;&#927;%20&#917;&#925;&#917;&#929;&#915;&#917;&#921;&#913;&#922;&#927;%20&#931;&#935;&#917;&#916;&#921;&#927;/300113-06-07-2016%20&#917;&#913;&#928;%20&#920;&#917;&#937;&#929;%20&#932;&#917;&#931;&#916;.pdf" TargetMode="External"/><Relationship Id="rId77" Type="http://schemas.openxmlformats.org/officeDocument/2006/relationships/hyperlink" Target="../../Vasilis/AppData/Roaming/Microsoft/Excel/&#917;&#925;&#932;&#913;&#915;&#924;&#917;&#925;&#913;%20&#917;&#929;&#915;&#913;/&#928;&#927;&#929;&#932;&#913;-&#928;&#927;&#929;&#932;&#913;/&#917;&#925;&#932;&#933;&#928;&#927;%20&#928;&#921;&#931;&#932;&#927;&#928;%20&#917;&#913;&#928;%20&#921;&#921;&#921;-.xls" TargetMode="External"/><Relationship Id="rId100" Type="http://schemas.openxmlformats.org/officeDocument/2006/relationships/hyperlink" Target="../../Vasilis/AppData/Roaming/Microsoft/Excel/&#917;&#925;&#932;&#913;&#915;&#924;&#917;&#925;&#913;%20&#917;&#929;&#915;&#913;/&#931;&#935;&#917;&#916;&#921;&#913;&#931;&#924;&#927;&#931;%20&#914;&#913;&#913;%20&#917;&#929;&#924;&#927;&#933;%20&#923;&#913;&#931;&#931;&#913;&#925;&#919;/&#924;&#949;&#955;&#941;&#964;&#949;&#962;%20&#914;&#913;&#913;%20&#928;&#961;&#959;&#947;&#961;&#945;&#956;&#956;&#945;&#964;&#953;&#954;&#942;/&#920;&#917;&#937;&#929;&#919;&#931;&#919;%20&#928;&#921;&#931;&#932;&#927;&#928;&#927;&#921;&#919;&#931;&#919;&#931;%2021_07_2017.pdf" TargetMode="External"/><Relationship Id="rId282" Type="http://schemas.openxmlformats.org/officeDocument/2006/relationships/hyperlink" Target="..\..\PROTOKOLO\2020\&#917;&#921;&#931;&#917;&#929;&#935;&#927;&#924;&#917;&#925;&#913;\31378_15_10_2020%20&#920;&#917;&#937;&#929;&#919;&#931;&#919;%20&#928;&#921;&#931;&#932;&#927;&#928;&#927;&#921;&#919;&#931;&#919;&#931;%20&#924;&#917;&#923;%20&#934;&#933;&#932;%20&#922;&#923;&#917;&#921;&#932;&#927;&#933;&#931;.pdf" TargetMode="External"/><Relationship Id="rId338" Type="http://schemas.openxmlformats.org/officeDocument/2006/relationships/hyperlink" Target="..\..\PROTOKOLO\2021\&#917;&#921;&#931;&#917;&#929;&#935;&#927;&#924;&#917;&#925;&#913;\35367_16_12_2021%20&#920;&#917;&#937;&#929;&#919;&#931;&#919;%20&#928;&#921;&#931;&#932;&#927;&#928;&#927;&#921;&#919;&#931;&#919;&#931;%20&#924;&#919;&#935;%20&#917;&#926;%20&#915;&#922;&#929;&#917;&#921;&#925;&#932;&#917;&#929;.pdf" TargetMode="External"/><Relationship Id="rId8" Type="http://schemas.openxmlformats.org/officeDocument/2006/relationships/hyperlink" Target="../../Vasilis/AppData/Roaming/Microsoft/Excel/&#917;&#925;&#932;&#913;&#915;&#924;&#917;&#925;&#913;%20&#917;&#929;&#915;&#913;/&#927;&#923;&#927;&#922;&#923;&#919;&#929;&#937;&#924;&#917;&#925;&#913;/&#917;&#928;&#921;&#922;&#913;&#921;&#929;&#927;&#928;&#927;&#921;&#919;&#931;&#919;%20&#915;&#928;&#931;/35972-1-7-2015.pdf" TargetMode="External"/><Relationship Id="rId142" Type="http://schemas.openxmlformats.org/officeDocument/2006/relationships/hyperlink" Target="../../Vasilis/AppData/Roaming/Microsoft/Excel/&#917;&#925;&#932;&#913;&#915;&#924;&#917;&#925;&#913;%20&#917;&#929;&#915;&#913;/&#913;%20&#934;&#913;&#931;&#919;%20&#927;&#916;&#927;&#928;&#927;&#921;&#938;&#913;&#931;%20&#928;&#927;&#925;&#932;&#927;&#922;&#937;&#924;&#919;&#931;/&#917;&#925;&#932;&#927;&#923;&#917;&#931;/2&#919;%20&#917;&#925;&#932;&#927;&#923;&#919;/61422_20_12_2017%20&#920;&#917;&#937;&#929;.&#928;&#921;&#931;&#932;.&#917;&#913;&#928;%20&#917;&#931;&#937;&#932;&#917;&#929;&#921;&#922;&#919;%20&#927;&#916;&#927;&#928;.%20&#913;%20&#928;&#927;&#925;&#932;&#927;&#922;&#937;&#924;&#919;&#931;.pdf" TargetMode="External"/><Relationship Id="rId184" Type="http://schemas.openxmlformats.org/officeDocument/2006/relationships/hyperlink" Target="../../Vasilis/AppData/Roaming/PROTOKOLO/2018/&#917;&#921;&#931;&#917;&#929;&#935;&#927;&#924;&#917;&#925;&#913;/36710_02_11_218%20&#920;&#917;&#937;&#929;&#919;&#931;&#919;%20&#928;&#921;&#931;&#932;&#927;&#928;&#927;&#921;&#919;&#931;&#919;&#931;%20&#913;&#928;&#927;&#922;&#913;&#932;&#913;&#931;&#932;&#913;&#931;&#919;%20&#927;&#916;&#937;&#925;.pdf" TargetMode="External"/><Relationship Id="rId391" Type="http://schemas.openxmlformats.org/officeDocument/2006/relationships/hyperlink" Target="..\..\PROTOKOLO\2023\&#917;&#921;&#931;&#917;&#929;&#935;&#927;&#924;&#917;&#925;&#913;\11007_13_04-2023%20&#920;&#917;&#937;&#929;&#919;&#931;&#919;%20&#928;&#921;&#931;&#932;&#927;&#928;&#927;&#921;&#919;&#931;&#919;&#931;%20&#934;&#933;&#932;%20&#922;&#923;&#917;&#921;&#932;&#927;&#933;.pdf" TargetMode="External"/><Relationship Id="rId405" Type="http://schemas.openxmlformats.org/officeDocument/2006/relationships/hyperlink" Target="..\..\PROTOKOLO\2023\&#917;&#921;&#931;&#917;&#929;&#935;&#927;&#924;&#917;&#925;&#913;\17337_16_06_2023%20&#920;&#917;&#937;&#929;&#919;&#931;&#919;%20&#928;&#921;&#931;&#932;&#927;&#928;&#927;&#921;&#919;&#931;&#919;&#931;%20&#923;&#927;&#915;&#921;&#927;%20&#928;&#913;&#929;&#922;&#927;.pdf" TargetMode="External"/><Relationship Id="rId251" Type="http://schemas.openxmlformats.org/officeDocument/2006/relationships/hyperlink" Target="..\..\PROTOKOLO\2020\&#917;&#921;&#931;&#917;&#929;&#935;&#927;&#924;&#917;&#925;&#913;\15554_18_06_2020%20&#920;&#917;&#937;&#929;&#919;&#931;&#919;%20&#928;&#921;&#931;&#932;&#927;&#928;&#927;&#921;&#919;&#931;&#919;&#931;%20&#913;&#924;&#913;&#926;&#927;&#931;&#932;&#913;&#931;&#921;&#927;.pdf" TargetMode="External"/><Relationship Id="rId46" Type="http://schemas.openxmlformats.org/officeDocument/2006/relationships/hyperlink" Target="../../Vasilis/AppData/Roaming/Microsoft/Excel/&#917;&#925;&#932;&#913;&#915;&#924;&#917;&#925;&#913;%20&#917;&#929;&#915;&#913;/&#931;&#914;&#913;&#922;/&#917;&#925;&#932;&#933;&#928;&#927;%20&#928;&#921;&#931;&#932;&#927;&#928;&#927;&#921;&#919;&#931;&#919;&#931;%20&#917;&#913;&#928;.xls" TargetMode="External"/><Relationship Id="rId293" Type="http://schemas.openxmlformats.org/officeDocument/2006/relationships/hyperlink" Target="..\..\PROTOKOLO\2020\&#917;&#921;&#931;&#917;&#929;&#935;&#927;&#924;&#917;&#925;&#913;\38640_23_12_2020%20&#920;&#917;&#937;&#929;&#919;&#931;&#919;%20&#928;&#921;&#931;&#932;&#927;&#928;&#927;&#921;&#919;&#931;&#919;&#931;%20&#913;&#925;&#932;&#923;&#921;&#927;&#931;&#932;&#913;&#931;&#921;&#913;.pdf" TargetMode="External"/><Relationship Id="rId307" Type="http://schemas.openxmlformats.org/officeDocument/2006/relationships/hyperlink" Target="..\..\PROTOKOLO\2021\&#917;&#921;&#931;&#917;&#929;&#935;&#927;&#924;&#917;&#925;&#913;\8116_31_03_2021%20&#920;&#917;&#937;&#929;&#919;&#931;&#919;%20&#928;&#921;&#931;&#932;&#927;&#928;&#927;&#921;&#919;&#931;&#919;&#931;%20&#913;&#925;&#932;&#923;%20&#913;&#929;&#916;.pdf" TargetMode="External"/><Relationship Id="rId349" Type="http://schemas.openxmlformats.org/officeDocument/2006/relationships/hyperlink" Target="..\..\PROTOKOLO\2022\&#917;&#921;&#931;&#917;&#929;&#935;&#927;&#924;&#917;&#925;&#913;\7674_17_03_2022%20&#920;&#917;&#937;&#929;&#919;&#931;&#919;%20&#928;&#921;&#931;&#932;&#927;&#928;&#927;&#921;&#919;&#931;&#919;&#931;%20&#914;&#917;&#923;&#932;%20&#913;&#929;&#916;&#917;&#933;&#932;.pdf" TargetMode="External"/><Relationship Id="rId88" Type="http://schemas.openxmlformats.org/officeDocument/2006/relationships/hyperlink" Target="../../Vasilis/AppData/Roaming/Microsoft/Excel/&#917;&#925;&#932;&#913;&#915;&#924;&#917;&#925;&#913;%20&#917;&#929;&#915;&#913;/&#927;&#921;&#922;&#921;&#931;&#932;&#921;&#922;&#919;%20&#913;&#925;&#913;&#914;&#913;&#920;&#924;&#921;&#931;&#919;%20&#927;&#921;&#922;&#921;&#931;&#924;&#937;&#925;/&#928;&#921;&#931;&#932;&#927;&#928;&#927;&#921;&#919;&#931;&#917;&#921;&#931;/&#920;&#917;&#937;&#929;&#919;&#931;&#919;%20&#928;&#921;&#931;&#932;&#927;&#928;&#927;&#921;&#919;&#931;&#919;&#931;%203-4-2017.pdf" TargetMode="External"/><Relationship Id="rId111" Type="http://schemas.openxmlformats.org/officeDocument/2006/relationships/hyperlink" Target="../../Vasilis/AppData/Roaming/Microsoft/Excel/&#917;&#925;&#932;&#913;&#915;&#924;&#917;&#925;&#913;%20&#917;&#929;&#915;&#913;/&#925;&#927;&#917;&#924;&#914;&#929;&#921;&#927;&#931;%202016/&#928;&#929;&#927;&#924;&#919;&#920;&#917;&#921;&#913;%20&#919;&#923;&#917;&#922;&#932;&#929;&#927;&#925;&#921;&#922;&#927;&#933;%20&#917;&#926;&#927;&#928;&#923;&#921;&#931;&#924;&#927;&#933;%20&#922;&#923;&#917;&#921;&#931;&#932;&#927;&#933;%20&#915;&#933;&#924;&#925;&#913;&#931;&#932;&#919;&#929;&#921;&#927;&#933;%20&#923;&#917;&#933;&#922;&#927;&#914;&#929;&#933;&#931;&#919;&#931;/44392_20-09-2017%20&#920;&#917;&#937;&#929;&#919;&#931;&#919;%20&#928;&#921;&#931;&#932;%20&#919;&#923;%20&#917;&#926;%20&#923;&#917;&#933;&#922;.pdf" TargetMode="External"/><Relationship Id="rId153" Type="http://schemas.openxmlformats.org/officeDocument/2006/relationships/hyperlink" Target="../../Vasilis/AppData/Roaming/Microsoft/Excel/&#917;&#925;&#932;&#913;&#915;&#924;&#917;&#925;&#913;%20&#917;&#929;&#915;&#913;/&#917;&#922;&#931;&#933;&#915;&#935;&#929;&#927;&#925;&#921;&#931;&#924;&#927;&#931;-&#914;&#917;&#923;&#932;%20&#935;&#937;&#929;&#937;&#925;%20&#928;&#929;&#913;&#931;&#921;&#925;&#927;&#933;-&#913;&#925;&#913;&#936;/&#917;&#925;&#932;&#927;&#923;&#917;&#931;/7684_08_03_2018%20&#920;&#917;&#937;&#929;&#919;&#931;&#919;%20&#928;&#921;&#931;&#932;&#927;&#928;&#927;&#921;&#919;&#931;&#919;&#931;%20&#917;&#922;&#931;&#933;&#915;&#935;&#929;&#927;_..&#935;&#937;&#929;&#937;&#925;%20&#928;&#929;&#913;&#931;.pdf" TargetMode="External"/><Relationship Id="rId195" Type="http://schemas.openxmlformats.org/officeDocument/2006/relationships/hyperlink" Target="../../Vasilis/AppData/Roaming/Microsoft/Excel/&#917;&#925;&#932;&#913;&#915;&#924;&#917;&#925;&#913;%20&#917;&#929;&#915;&#913;/&#928;&#929;&#927;&#924;&#919;&#920;&#917;&#921;&#913;%20&#924;&#919;&#935;&#913;&#925;&#927;&#923;&#927;&#915;&#921;&#922;&#927;&#933;%20&#917;&#926;&#927;&#928;&#923;&#921;&#931;&#924;&#927;&#933;/&#917;&#922;&#931;&#922;&#913;&#934;&#917;&#913;&#931;%20&#934;&#927;&#929;&#932;&#937;&#932;&#919;&#931;/42981_20_12_2018%20&#920;&#917;&#937;&#929;&#919;&#931;&#919;%20&#928;&#921;&#931;&#932;&#927;&#928;&#927;&#921;&#919;&#931;&#919;&#931;%20&#924;&#919;&#935;&#913;&#925;&#927;&#923;&#927;&#915;&#921;&#922;&#927;&#931;%20&#917;&#926;&#927;&#928;&#923;.pdf" TargetMode="External"/><Relationship Id="rId209" Type="http://schemas.openxmlformats.org/officeDocument/2006/relationships/hyperlink" Target="../../Vasilis/AppData/Roaming/PROTOKOLO/2019/&#917;&#921;&#931;&#917;&#929;&#935;&#927;&#924;&#917;&#925;&#913;/15959_03_06_2019%20&#920;&#917;&#937;&#929;&#919;&#931;&#919;%20&#928;&#921;&#931;&#932;&#927;&#928;&#927;&#921;&#919;&#931;&#919;&#931;%20&#914;&#917;&#923;&#932;%20&#928;&#929;&#927;&#931;%20&#913;&#924;&#917;&#913;.pdf" TargetMode="External"/><Relationship Id="rId360" Type="http://schemas.openxmlformats.org/officeDocument/2006/relationships/hyperlink" Target="..\..\PROTOKOLO\2022\&#917;&#921;&#931;&#917;&#929;&#935;&#927;&#924;&#917;&#925;&#913;\31482_20_10_2022%20&#920;&#917;&#937;&#929;&#919;&#931;&#919;&#928;&#921;&#931;&#932;&#927;&#928;&#927;&#921;&#919;&#931;&#919;&#931;%202&#959;&#962;%20&#928;&#913;&#921;&#916;&#921;&#922;&#927;&#931;.pdf" TargetMode="External"/><Relationship Id="rId416" Type="http://schemas.openxmlformats.org/officeDocument/2006/relationships/hyperlink" Target="..\..\PROTOKOLO\2023\&#917;&#921;&#931;&#917;&#929;&#935;&#927;&#924;&#917;&#925;&#913;\33234_10_11_2023%20&#920;&#917;&#937;&#929;&#919;&#931;&#919;%20&#928;&#921;&#931;&#932;&#927;&#928;&#927;&#921;&#919;&#931;&#919;&#931;%20&#917;&#925;%20&#913;&#925;%20&#928;%20&#931;%20&#925;%20&#922;&#913;&#929;&#916;&#921;&#913;&#931;.pdf" TargetMode="External"/><Relationship Id="rId220" Type="http://schemas.openxmlformats.org/officeDocument/2006/relationships/hyperlink" Target="../../Vasilis/AppData/Roaming/PROTOKOLO/2019/&#917;&#921;&#931;&#917;&#929;&#935;&#927;&#924;&#917;&#925;&#913;/18457_25_06_2019%20&#920;&#917;&#937;&#929;&#919;&#931;&#919;%20&#928;&#921;&#931;&#932;&#927;&#928;&#927;&#921;&#919;&#931;&#919;&#931;%20&#932;&#917;&#931;&#916;.pdf" TargetMode="External"/><Relationship Id="rId15" Type="http://schemas.openxmlformats.org/officeDocument/2006/relationships/hyperlink" Target="../../Vasilis/AppData/Roaming/Microsoft/Excel/&#917;&#925;&#932;&#913;&#915;&#924;&#917;&#925;&#913;%20&#917;&#929;&#915;&#913;/&#927;&#923;&#927;&#922;&#923;&#919;&#929;&#937;&#924;&#917;&#925;&#913;/&#914;&#921;&#928;&#917;/73615-28.12.2015%20&#917;&#913;&#928;%20&#914;&#921;&#928;&#917;.pdf" TargetMode="External"/><Relationship Id="rId57" Type="http://schemas.openxmlformats.org/officeDocument/2006/relationships/hyperlink" Target="../../Vasilis/AppData/Roaming/Microsoft/Excel/&#917;&#925;&#932;&#913;&#915;&#924;&#917;&#925;&#913;%20&#917;&#929;&#915;&#913;/&#927;&#923;&#927;&#922;&#923;&#919;&#929;&#937;&#924;&#917;&#925;&#913;/&#924;&#917;&#932;&#913;&#932;&#927;&#928;&#921;&#931;&#919;%20&#928;&#933;&#923;&#937;&#925;&#937;&#925;%20&#916;&#917;&#919;/&#952;&#949;&#969;&#961;&#951;&#963;&#951;%20&#960;&#953;&#963;&#964;&#959;&#960;&#959;&#953;&#951;&#963;&#951;&#962;.pdf" TargetMode="External"/><Relationship Id="rId262" Type="http://schemas.openxmlformats.org/officeDocument/2006/relationships/hyperlink" Target="..\..\PROTOKOLO\2020\&#917;&#921;&#931;&#917;&#929;&#935;&#927;&#924;&#917;&#925;&#913;\21888_07_08_20202%20&#920;&#917;&#937;&#929;&#919;&#931;&#919;%20&#928;&#921;&#931;&#932;&#927;&#928;&#927;&#921;&#919;&#931;&#919;&#931;%20&#924;&#917;&#923;&#917;&#932;&#917;&#931;%20&#917;&#925;%20&#913;&#925;&#913;&#914;%20&#931;&#935;.pdf" TargetMode="External"/><Relationship Id="rId318" Type="http://schemas.openxmlformats.org/officeDocument/2006/relationships/hyperlink" Target="..\..\PROTOKOLO\2021\&#917;&#921;&#931;&#917;&#929;&#935;&#927;&#924;&#917;&#925;&#913;\15773_15_06_2021%20&#920;&#917;&#937;&#929;&#919;&#931;&#919;%20&#928;&#921;&#931;&#932;&#927;&#928;&#927;&#921;&#919;&#931;&#919;&#931;%20&#913;&#915;%20&#928;&#913;&#929;&#913;&#931;&#922;&#917;&#933;%20&#922;&#913;&#929;.pdf" TargetMode="External"/><Relationship Id="rId99" Type="http://schemas.openxmlformats.org/officeDocument/2006/relationships/hyperlink" Target="../../Vasilis/AppData/Roaming/Microsoft/Excel/&#917;&#925;&#932;&#913;&#915;&#924;&#917;&#925;&#913;%20&#917;&#929;&#915;&#913;/&#927;&#921;&#922;&#921;&#931;&#932;&#921;&#922;&#919;%20&#913;&#925;&#913;&#914;&#913;&#920;&#924;&#921;&#931;&#919;%20&#927;&#921;&#922;&#921;&#931;&#924;&#937;&#925;/&#928;&#921;&#931;&#932;&#927;&#928;&#927;&#921;&#919;&#931;&#917;&#921;&#931;/&#920;&#917;&#937;&#929;&#919;&#931;&#919;%20&#928;&#921;&#931;&#932;&#927;&#928;&#927;&#921;&#919;&#931;&#919;&#931;%2016_06_2017.pdf" TargetMode="External"/><Relationship Id="rId122" Type="http://schemas.openxmlformats.org/officeDocument/2006/relationships/hyperlink" Target="../../Vasilis/AppData/Roaming/Microsoft/Excel/&#917;&#925;&#932;&#913;&#915;&#924;&#917;&#925;&#913;%20&#917;&#929;&#915;&#913;/&#925;&#927;&#917;&#924;&#914;&#929;&#921;&#927;&#931;%202016/&#914;&#917;&#923;&#932;&#921;&#937;&#931;&#919;%20&#922;&#933;&#922;&#923;%20&#931;&#933;&#925;&#920;%20&#924;&#917;&#932;&#913;&#926;&#933;%20&#927;&#921;&#922;%202017/&#917;&#925;&#932;&#927;&#923;&#917;&#931;/54150_13_11_2017%20&#920;&#917;&#937;&#929;&#919;&#931;&#919;%20&#928;&#921;&#931;&#932;&#921;&#928;&#927;&#921;&#919;&#931;&#919;&#931;%20%20&#914;&#917;&#923;&#932;%20&#922;%20&#931;%20&#924;&#917;&#932;&#913;&#926;&#933;%20&#927;&#921;&#922;.pdf" TargetMode="External"/><Relationship Id="rId164" Type="http://schemas.openxmlformats.org/officeDocument/2006/relationships/hyperlink" Target="../../Vasilis/AppData/Roaming/Microsoft/Excel/&#917;&#925;&#932;&#913;&#915;&#924;&#917;&#925;&#913;%20&#917;&#929;&#915;&#913;/&#913;%20&#934;&#913;&#931;&#919;%20&#927;&#916;&#927;&#928;&#927;&#921;&#938;&#913;&#931;%20&#928;&#927;&#925;&#932;&#927;&#922;&#937;&#924;&#919;&#931;/&#917;&#925;&#932;&#927;&#923;&#917;&#931;/4&#951;%20&#917;&#925;&#932;&#927;&#923;&#919;/24337_19_07_2018%20&#920;&#917;&#937;&#929;&#919;&#931;&#919;%20&#928;&#921;&#931;&#932;&#927;&#928;&#927;&#921;&#919;&#931;&#919;&#931;%20&#927;&#916;&#927;%20&#928;&#927;&#925;&#932;&#927;&#922;&#937;&#924;&#919;&#931;.pdf" TargetMode="External"/><Relationship Id="rId371" Type="http://schemas.openxmlformats.org/officeDocument/2006/relationships/hyperlink" Target="..\..\PROTOKOLO\2022\&#917;&#921;&#931;&#917;&#929;&#935;&#927;&#924;&#917;&#925;&#913;\37046_09_12_2022%20&#920;&#917;&#937;&#929;&#919;&#931;&#919;%20&#928;&#921;&#931;&#932;&#927;&#928;&#927;&#921;&#919;&#931;&#919;%20&#914;&#921;&#925;&#932;&#917;&#927;&#928;&#929;&#927;&#914;.pdf" TargetMode="External"/><Relationship Id="rId427" Type="http://schemas.openxmlformats.org/officeDocument/2006/relationships/hyperlink" Target="..\..\PROTOKOLO\2023\&#917;&#921;&#931;&#917;&#929;&#935;&#927;&#924;&#917;&#925;&#913;\35701_05_12_2023%20&#920;&#917;&#937;&#929;&#919;&#931;&#919;%20&#928;&#921;&#931;&#932;&#927;&#928;&#927;&#921;&#919;&#931;&#919;&#931;%20&#923;&#921;&#916;&#923;.pdf" TargetMode="External"/><Relationship Id="rId26" Type="http://schemas.openxmlformats.org/officeDocument/2006/relationships/hyperlink" Target="../../Vasilis/AppData/Roaming/Microsoft/Excel/&#917;&#925;&#932;&#913;&#915;&#924;&#917;&#925;&#913;%20&#917;&#929;&#915;&#913;/&#932;&#917;&#935;&#925;&#921;&#922;&#917;&#931;%20&#924;&#917;&#923;&#917;&#932;&#917;&#931;%20&#922;&#913;&#923;&#923;&#921;&#922;&#929;&#913;&#932;&#921;&#922;&#927;&#933;%20&#916;&#919;&#924;&#927;&#933;%20&#922;&#927;&#918;&#913;&#925;&#919;&#931;/&#917;&#922;&#932;&#921;&#924;&#919;&#931;&#919;%20&#928;&#929;&#927;&#917;&#923;&#917;&#933;&#931;&#919;&#931;%20&#935;&#929;&#937;&#924;&#921;&#927;&#933;/&#917;&#925;&#932;&#933;&#928;&#927;%20&#928;&#921;&#931;&#932;&#927;&#928;%20&#917;&#913;&#928;%20&#921;&#921;&#921;-.XLS" TargetMode="External"/><Relationship Id="rId231" Type="http://schemas.openxmlformats.org/officeDocument/2006/relationships/hyperlink" Target="../../Vasilis/AppData/Roaming/PROTOKOLO/2019/&#917;&#921;&#931;&#917;&#929;&#935;&#927;&#924;&#917;&#925;&#913;/34957_12_11_2019%20&#920;&#917;&#937;&#929;&#919;&#931;&#919;%20&#928;&#921;&#931;&#932;&#927;&#928;&#927;&#921;&#919;&#931;&#919;&#931;%20&#925;&#917;&#913;%20&#925;&#921;&#922;&#927;&#928;&#927;&#923;&#919;.pdf" TargetMode="External"/><Relationship Id="rId273" Type="http://schemas.openxmlformats.org/officeDocument/2006/relationships/hyperlink" Target="..\..\PROTOKOLO\2020\&#917;&#921;&#931;&#917;&#929;&#935;&#927;&#924;&#917;&#925;&#913;\29170_28_09_2020%20&#920;&#917;&#937;&#929;&#919;&#931;&#919;%20&#928;&#921;&#931;&#932;&#927;&#928;&#927;&#921;&#919;&#931;&#919;&#931;%20&#931;&#933;&#925;&#916;&#917;&#931;&#919;%20&#934;&#914;.pdf" TargetMode="External"/><Relationship Id="rId329" Type="http://schemas.openxmlformats.org/officeDocument/2006/relationships/hyperlink" Target="..\..\PROTOKOLO\2021\&#917;&#921;&#931;&#917;&#929;&#935;&#927;&#924;&#917;&#925;&#913;\28223_13_10_2021%20&#920;&#917;&#937;&#929;&#919;&#931;&#919;%20&#928;&#921;&#931;&#932;&#927;&#928;&#927;&#921;&#919;&#931;&#919;&#931;%20&#913;&#925;&#932;&#921;&#928;&#923;%20&#922;&#913;&#929;&#913;&#915;.pdf" TargetMode="External"/><Relationship Id="rId68" Type="http://schemas.openxmlformats.org/officeDocument/2006/relationships/hyperlink" Target="../../Vasilis/AppData/Roaming/Microsoft/Excel/&#917;&#925;&#932;&#913;&#915;&#924;&#917;&#925;&#913;%20&#917;&#929;&#915;&#913;/&#927;&#923;&#927;&#922;&#923;&#919;&#929;&#937;&#931;&#919;%20&#913;&#920;&#923;%20&#917;&#915;&#922;&#913;&#932;%20&#913;&#921;&#913;&#925;&#919;&#931;/&#917;&#925;&#932;&#933;&#928;&#927;%20&#928;&#921;&#931;&#932;&#927;&#928;%20&#917;&#913;&#928;%20&#921;&#921;&#921;-.xls" TargetMode="External"/><Relationship Id="rId133" Type="http://schemas.openxmlformats.org/officeDocument/2006/relationships/hyperlink" Target="../../Vasilis/AppData/Roaming/Microsoft/Excel/&#917;&#925;&#932;&#913;&#915;&#924;&#917;&#925;&#913;%20&#917;&#929;&#915;&#913;/&#931;&#935;&#917;&#916;&#921;&#913;&#931;&#924;&#927;&#931;%20&#914;&#913;&#913;%20&#917;&#929;&#924;&#927;&#933;%20&#923;&#913;&#931;&#931;&#913;&#925;&#919;/&#928;&#945;&#961;&#959;&#967;&#951;%20&#933;&#960;%20&#931;&#965;&#956;&#946;&#959;&#973;&#955;&#959;&#965;%20&#954;%20&#928;&#945;&#961;&#945;&#954;%20&#914;&#913;&#913;/61369_20_12_2017%20&#920;&#917;&#937;&#929;.&#928;&#921;&#931;&#932;.&#917;&#913;&#928;%20&#931;&#935;&#917;&#916;&#921;&#913;&#931;&#924;&#927;&#931;%20&#914;&#913;&#913;.pdf" TargetMode="External"/><Relationship Id="rId175" Type="http://schemas.openxmlformats.org/officeDocument/2006/relationships/hyperlink" Target="../../Vasilis/AppData/Roaming/PROTOKOLO/2018/&#917;&#921;&#931;&#917;&#929;&#935;&#927;&#924;&#917;&#925;&#913;/32030_28_09_2018%20&#920;&#917;&#937;&#929;&#919;&#931;&#919;%20&#928;&#921;&#931;&#932;&#927;&#928;&#927;&#921;&#919;&#931;&#919;&#931;%20&#927;&#924;&#914;&#929;&#921;&#913;%20&#916;&#929;&#917;&#928;&#913;&#925;&#927;&#933;.pdf" TargetMode="External"/><Relationship Id="rId340" Type="http://schemas.openxmlformats.org/officeDocument/2006/relationships/hyperlink" Target="..\..\PROTOKOLO\2021\&#917;&#921;&#931;&#917;&#929;&#935;&#927;&#924;&#917;&#925;&#913;\36775_30_12_2021%20&#920;&#917;&#937;&#929;&#919;&#931;&#919;%20&#928;&#921;&#931;&#932;&#927;&#928;&#927;&#921;&#919;&#931;&#919;&#931;%20&#914;&#917;&#923;&#932;&#921;&#937;&#931;&#919;%20&#913;&#929;&#916;&#917;&#933;&#932;%20&#922;&#929;&#927;&#922;&#927;&#933;.pdf" TargetMode="External"/><Relationship Id="rId200" Type="http://schemas.openxmlformats.org/officeDocument/2006/relationships/hyperlink" Target="../../Vasilis/AppData/Roaming/PROTOKOLO/2019/&#917;&#921;&#931;&#917;&#929;&#935;&#927;&#924;&#917;&#925;&#913;/6636_04_03_2019%20&#920;&#917;&#937;&#929;&#919;&#931;&#919;%20&#928;&#921;&#931;&#932;&#927;&#928;&#927;&#921;&#919;&#931;&#919;&#931;%20&#927;&#916;&#921;&#922;&#919;%20&#913;&#931;&#934;&#913;&#923;&#917;&#921;&#913;.pdf" TargetMode="External"/><Relationship Id="rId382" Type="http://schemas.openxmlformats.org/officeDocument/2006/relationships/hyperlink" Target="&#917;&#925;&#932;&#913;&#915;&#924;&#917;&#925;&#913;%20&#917;&#929;&#915;&#913;\&#927;&#923;&#927;&#922;&#923;&#919;&#929;&#937;&#924;&#917;&#925;&#913;\&#928;&#929;&#927;&#931;&#920;&#919;&#922;&#919;%204%20&#913;&#921;&#920;%20&#931;&#932;&#927;%2018&#959;\&#917;&#925;&#932;&#927;&#923;&#917;&#931;\39393_30_12_2022%20&#920;&#917;&#937;&#929;&#919;&#931;&#919;%20&#928;&#921;&#931;&#932;%208&#951;.pdf" TargetMode="External"/><Relationship Id="rId438" Type="http://schemas.openxmlformats.org/officeDocument/2006/relationships/printerSettings" Target="../printerSettings/printerSettings6.bin"/><Relationship Id="rId242" Type="http://schemas.openxmlformats.org/officeDocument/2006/relationships/hyperlink" Target="../AppData/PROTOKOLO/2020/&#917;&#921;&#931;&#917;&#929;&#935;&#927;&#924;&#917;&#925;&#913;/7775_11_03_2020%20&#920;&#917;&#937;&#929;&#919;&#931;&#919;%20&#928;&#921;&#931;&#932;&#927;&#928;&#927;&#921;&#919;&#931;&#919;&#931;%20&#922;&#927;&#933;&#929;&#921;.pdf" TargetMode="External"/><Relationship Id="rId284" Type="http://schemas.openxmlformats.org/officeDocument/2006/relationships/hyperlink" Target="..\..\PROTOKOLO\2020\&#917;&#921;&#931;&#917;&#929;&#935;&#927;&#924;&#917;&#925;&#913;\31375_15_10_2020%20&#920;&#917;&#937;&#929;&#919;&#931;&#919;%20&#928;&#921;&#931;&#932;&#927;&#928;&#927;&#921;&#919;&#931;&#919;&#931;%20&#931;&#922;&#913;&#923;&#927;&#931;&#932;&#913;&#931;&#921;&#913;.pdf" TargetMode="External"/><Relationship Id="rId37" Type="http://schemas.openxmlformats.org/officeDocument/2006/relationships/hyperlink" Target="../../Vasilis/AppData/Roaming/Microsoft/Excel/&#917;&#925;&#932;&#913;&#915;&#924;&#917;&#925;&#913;%20&#917;&#929;&#915;&#913;/&#917;&#922;&#915;&#913;&#932;&#913;&#931;&#932;&#913;&#931;&#919;%20&#934;&#937;&#932;&#927;&#914;&#927;&#923;&#932;&#913;&#921;&#922;&#937;&#925;%20&#931;&#932;&#913;&#920;&#924;&#937;&#925;%20&#931;&#917;%20&#922;&#932;&#921;&#929;&#921;&#913;%20&#916;&#919;&#924;&#927;&#933;%20&#922;&#927;&#918;&#913;&#925;&#919;&#931;/2o%20&#933;&#960;&#959;&#941;&#961;&#947;&#959;/34644-28.07.2016%20&#920;&#917;&#937;&#929;.&#928;&#921;&#931;&#932;.&#917;&#913;&#928;.pdf" TargetMode="External"/><Relationship Id="rId79" Type="http://schemas.openxmlformats.org/officeDocument/2006/relationships/hyperlink" Target="../../Vasilis/AppData/Roaming/Microsoft/Excel/&#917;&#925;&#932;&#913;&#915;&#924;&#917;&#925;&#913;%20&#917;&#929;&#915;&#913;/&#927;&#923;&#927;&#922;&#923;&#919;&#929;&#937;&#931;&#919;%20&#913;&#920;&#923;%20&#917;&#915;&#922;&#913;&#932;%20&#913;&#921;&#913;&#925;&#919;&#931;/&#928;&#921;&#931;&#932;&#927;&#928;&#927;&#921;&#919;&#931;&#917;&#921;&#931;/&#920;&#917;&#937;&#929;&#919;&#931;&#919;%201&#919;&#931;%20&#928;&#921;&#931;&#932;&#927;&#928;&#927;&#921;&#919;&#931;&#919;&#931;%2023_12_2016.pdf" TargetMode="External"/><Relationship Id="rId102" Type="http://schemas.openxmlformats.org/officeDocument/2006/relationships/hyperlink" Target="../../Vasilis/AppData/Roaming/Microsoft/Excel/&#917;&#925;&#932;&#913;&#915;&#924;&#917;&#925;&#913;%20&#917;&#929;&#915;&#913;/&#927;&#921;&#922;&#921;&#931;&#932;&#921;&#922;&#919;%20&#913;&#925;&#913;&#914;&#913;&#920;&#924;&#921;&#931;&#919;%20&#927;&#921;&#922;&#921;&#931;&#924;&#937;&#925;/&#928;&#921;&#931;&#932;&#927;&#928;&#927;&#921;&#919;&#931;&#917;&#921;&#931;/&#920;&#917;&#937;&#929;&#919;&#931;&#919;%20&#928;&#921;&#931;&#932;&#927;&#928;&#927;&#921;&#919;&#931;&#919;&#931;%2010-8-2017.pdf" TargetMode="External"/><Relationship Id="rId144" Type="http://schemas.openxmlformats.org/officeDocument/2006/relationships/hyperlink" Target="../../Vasilis/AppData/Roaming/Microsoft/Excel/&#917;&#925;&#932;&#913;&#915;&#924;&#917;&#925;&#913;%20&#917;&#929;&#915;&#913;/GIS/&#917;&#925;&#932;&#933;&#928;&#927;%20&#928;&#921;&#931;&#932;&#927;&#928;%20&#917;&#913;&#928;%20&#921;&#921;&#921;-.xls" TargetMode="External"/><Relationship Id="rId90" Type="http://schemas.openxmlformats.org/officeDocument/2006/relationships/hyperlink" Target="../../Vasilis/AppData/Roaming/Microsoft/Excel/&#917;&#925;&#932;&#913;&#915;&#924;&#917;&#925;&#913;%20&#917;&#929;&#915;&#913;/&#922;&#913;&#932;&#913;&#931;&#922;&#917;&#933;&#919;%20&#914;&#913;&#931;&#917;&#937;&#925;%20&#928;&#917;&#929;&#921;&#934;&#929;&#913;&#926;&#917;&#937;&#925;%20&#915;&#919;&#928;&#917;&#916;&#927;&#933;%20&#913;&#921;&#913;&#925;&#919;&#931;/&#928;&#921;&#931;&#932;&#927;&#928;&#927;&#921;&#919;&#931;&#917;&#921;&#931;/&#920;&#917;&#937;&#929;&#919;&#931;&#919;%201&#919;&#962;%20&#928;&#921;&#931;&#932;&#927;&#928;&#927;&#921;&#919;&#931;&#919;&#931;%2010_5_2017.pdf" TargetMode="External"/><Relationship Id="rId186" Type="http://schemas.openxmlformats.org/officeDocument/2006/relationships/hyperlink" Target="../../Vasilis/AppData/Roaming/PROTOKOLO/2018/&#917;&#921;&#931;&#917;&#929;&#935;&#927;&#924;&#917;&#925;&#913;/33474_12_10_2018%20&#920;&#917;&#937;&#929;&#919;&#931;&#919;%20&#928;&#921;&#931;&#932;&#927;&#928;&#927;&#921;&#919;&#931;&#919;&#931;%20&#913;&#924;&#913;&#926;&#927;&#931;&#932;&#913;&#931;&#921;&#927;.pdf" TargetMode="External"/><Relationship Id="rId351" Type="http://schemas.openxmlformats.org/officeDocument/2006/relationships/hyperlink" Target="..\..\PROTOKOLO\2022\&#917;&#921;&#931;&#917;&#929;&#935;&#927;&#924;&#917;&#925;&#913;\11012_13_04_2022%20&#920;&#917;&#937;&#929;&#919;&#931;&#919;%20&#928;&#921;&#931;&#932;&#927;&#928;&#927;&#921;&#919;&#931;&#919;&#931;%20&#913;&#928;&#927;&#922;%20&#923;&#917;&#921;&#932;%20&#913;&#920;&#923;%20&#917;&#915;&#922;.pdf" TargetMode="External"/><Relationship Id="rId393" Type="http://schemas.openxmlformats.org/officeDocument/2006/relationships/hyperlink" Target="..\..\PROTOKOLO\2023\&#917;&#921;&#931;&#917;&#929;&#935;&#927;&#924;&#917;&#925;&#913;\11010_13_04_2023%20&#920;&#917;&#937;&#929;&#919;&#931;&#919;%20&#928;&#921;&#931;&#932;&#927;&#928;&#927;&#921;&#919;&#931;&#919;&#931;%20&#924;&#917;&#923;%20&#913;&#925;%20&#931;&#935;%20&#913;&#925;&#937;%20&#922;&#937;&#924;&#919;.pdf" TargetMode="External"/><Relationship Id="rId407" Type="http://schemas.openxmlformats.org/officeDocument/2006/relationships/hyperlink" Target="..\..\PROTOKOLO\2023\&#917;&#921;&#931;&#917;&#929;&#935;&#927;&#924;&#917;&#925;&#913;\29876_09_10_2023%20&#920;&#917;&#937;&#929;&#919;&#931;&#919;%20&#928;&#921;&#931;&#932;&#927;&#928;&#927;&#921;&#919;&#931;&#919;&#931;%20&#931;&#935;&#923;%20&#914;%20&#920;&#924;&#921;&#913;&#931;.pdf" TargetMode="External"/><Relationship Id="rId211" Type="http://schemas.openxmlformats.org/officeDocument/2006/relationships/hyperlink" Target="../../Vasilis/AppData/Roaming/PROTOKOLO/2019/&#917;&#921;&#931;&#917;&#929;&#935;&#927;&#924;&#917;&#925;&#913;/15975_03_06_2019%20&#920;&#917;&#937;&#929;&#919;&#931;&#919;%20&#928;&#921;&#931;&#932;&#927;&#928;&#927;&#921;&#919;&#931;&#919;&#931;%20&#914;&#917;&#923;&#932;%20&#913;&#920;&#923;%20&amp;%20&#922;&#913;&#932;%20&#925;&#917;&#937;&#925;.pdf" TargetMode="External"/><Relationship Id="rId253" Type="http://schemas.openxmlformats.org/officeDocument/2006/relationships/hyperlink" Target="..\..\PROTOKOLO\2020\&#917;&#921;&#931;&#917;&#929;&#935;&#927;&#924;&#917;&#925;&#913;\15564_18_06_2020%20&#920;&#917;&#937;&#929;&#919;&#931;&#919;%20&#928;&#921;&#931;&#932;&#927;&#928;&#927;&#921;&#919;&#931;&#919;&#931;%20&#928;&#929;&#927;&#924;%20&#924;&#919;&#935;%20&#915;&#921;&#913;%20&#928;&#929;&#913;&#931;&#921;&#925;&#927;.pdf" TargetMode="External"/><Relationship Id="rId295" Type="http://schemas.openxmlformats.org/officeDocument/2006/relationships/hyperlink" Target="..\..\PROTOKOLO\2020\&#917;&#921;&#931;&#917;&#929;&#935;&#927;&#924;&#917;&#925;&#913;\38641_23_12_2020%20&#920;&#917;&#937;&#929;&#919;&#931;&#919;%20&#928;&#921;&#931;&#932;&#927;&#928;&#927;&#921;&#919;&#931;&#919;&#931;%20&#924;&#917;&#923;&#917;&#932;&#917;&#931;%20&#917;&#925;&#917;&#929;&#915;%20&#913;&#925;&#913;&#914;&#913;&#920;&#924;&#921;&#931;&#919;&#931;.pdf" TargetMode="External"/><Relationship Id="rId309" Type="http://schemas.openxmlformats.org/officeDocument/2006/relationships/hyperlink" Target="..\..\PROTOKOLO\2021\&#917;&#921;&#931;&#917;&#929;&#935;&#927;&#924;&#917;&#925;&#913;\10551_23_04_2021%20&#920;&#917;&#937;&#929;&#919;&#931;&#919;%20&#928;&#921;&#931;&#932;&#927;&#928;&#927;&#919;&#931;&#919;&#931;%20&#936;&#919;&#934;&#921;&#913;&#922;&#917;&#931;%20&#917;&#934;&#913;&#929;.pdf" TargetMode="External"/><Relationship Id="rId48" Type="http://schemas.openxmlformats.org/officeDocument/2006/relationships/hyperlink" Target="../../Vasilis/AppData/Roaming/Microsoft/Excel/&#917;&#925;&#932;&#913;&#915;&#924;&#917;&#925;&#913;%20&#917;&#929;&#915;&#913;/&#927;&#923;&#927;&#922;&#923;&#919;&#929;&#937;&#924;&#917;&#925;&#913;/&#931;&#932;&#929;&#913;&#932;&#919;&#915;&#921;&#922;&#927;%20&#931;&#935;&#917;&#916;&#921;&#927;%20&#924;&#913;&#929;&#922;&#917;&#932;&#921;&#925;&#915;/&#917;&#925;&#932;&#933;&#928;&#927;%20&#928;&#921;&#931;&#932;&#927;&#928;%20&#917;&#913;&#928;%20&#921;&#921;&#921;-.xls" TargetMode="External"/><Relationship Id="rId113" Type="http://schemas.openxmlformats.org/officeDocument/2006/relationships/hyperlink" Target="../../Vasilis/AppData/Roaming/Microsoft/Excel/&#917;&#925;&#932;&#913;&#915;&#924;&#917;&#925;&#913;%20&#917;&#929;&#915;&#913;/&#927;&#921;&#922;&#921;&#931;&#932;&#921;&#922;&#919;%20&#913;&#925;&#913;&#914;&#913;&#920;&#924;&#921;&#931;&#919;%20&#927;&#921;&#922;&#921;&#931;&#924;&#937;&#925;/&#928;&#921;&#931;&#932;&#927;&#928;&#927;&#921;&#919;&#931;&#917;&#921;&#931;/4&#919;%20&#928;&#921;&#931;&#932;&#927;&#928;&#927;&#921;&#919;&#931;&#919;/44399_20-09_2017%20%20&#920;&#917;&#937;&#929;&#919;&#931;&#919;%20&#928;&#921;&#931;&#932;%20&#927;&#921;&#922;&#921;&#931;&#932;&#921;&#922;&#919;%20&#913;&#925;.pdf" TargetMode="External"/><Relationship Id="rId320" Type="http://schemas.openxmlformats.org/officeDocument/2006/relationships/hyperlink" Target="..\..\PROTOKOLO\2021\&#917;&#921;&#931;&#917;&#929;&#935;&#927;&#924;&#917;&#925;&#913;\18362_12_07_2021%20&#920;&#917;&#937;&#929;&#919;&#931;&#919;%20&#928;&#921;&#931;&#932;&#927;&#928;&#927;&#921;&#919;&#931;&#919;&#931;%20&#917;&#915;&#922;&#913;&#932;%20&#934;&#937;&#932;&#927;&#914;.pdf" TargetMode="External"/><Relationship Id="rId155" Type="http://schemas.openxmlformats.org/officeDocument/2006/relationships/hyperlink" Target="../../Vasilis/AppData/Roaming/Microsoft/Excel/&#917;&#925;&#932;&#913;&#915;&#924;&#917;&#925;&#913;%20&#917;&#929;&#915;&#913;/&#914;&#917;&#923;&#932;&#921;&#931;&#932;&#927;&#928;&#927;&#921;&#919;&#931;&#919;%20&#916;&#921;&#913;&#935;&#917;&#921;&#929;&#921;&#931;&#919;&#931;%20&#931;&#932;&#917;&#929;&#917;&#937;&#925;%20&#913;&#928;%20&#913;&#931;&#913;/7681_08_03_2018%20&#921;&#920;&#917;&#937;&#929;&#919;&#931;&#919;%20&#928;&#921;&#931;&#932;&#927;&#928;&#927;&#921;&#919;&#931;&#919;&#931;%20&#914;&#917;&#923;&#932;%20&#913;&#931;&#913;.pdf" TargetMode="External"/><Relationship Id="rId197" Type="http://schemas.openxmlformats.org/officeDocument/2006/relationships/hyperlink" Target="../../Vasilis/AppData/Roaming/Microsoft/Excel/&#917;&#925;&#932;&#913;&#915;&#924;&#917;&#925;&#913;%20&#917;&#929;&#915;&#913;/&#928;&#929;&#927;&#931;&#920;&#919;&#922;&#919;%204%20&#913;&#921;&#920;%20&#931;&#932;&#927;%2018&#959;/&#917;&#925;&#932;&#927;&#923;&#917;&#931;/42978_20_12_2018%20&#920;&#917;&#937;&#929;&#919;&#913;&#931;&#919;%20&#928;&#921;&#931;&#932;&#927;&#928;&#927;&#921;&#919;&#931;&#919;&#931;%2018&#959;.pdf" TargetMode="External"/><Relationship Id="rId362" Type="http://schemas.openxmlformats.org/officeDocument/2006/relationships/hyperlink" Target="../../PROTOKOLO/2022/&#917;&#921;&#931;&#917;&#929;&#935;&#927;&#924;&#917;&#925;&#913;/31487_20_10_2022%20&#920;&#917;&#937;&#929;&#919;&#931;&#919;%20&#928;&#921;&#931;&#932;&#927;&#928;&#927;&#921;&#919;&#931;&#919;&#931;%2018&#959;.pdf" TargetMode="External"/><Relationship Id="rId418" Type="http://schemas.openxmlformats.org/officeDocument/2006/relationships/hyperlink" Target="..\..\PROTOKOLO\2023\&#917;&#921;&#931;&#917;&#929;&#935;&#927;&#924;&#917;&#925;&#913;\33233_10_11_2023%20&#920;&#917;&#937;&#929;&#919;&#931;&#919;%20&#928;&#921;&#931;&#932;&#927;&#928;&#927;&#921;&#919;&#931;&#919;&#931;%20&#913;&#928;%20&#928;&#929;%20&#932;&#913;&#922;%20&#916;&#921;&#913;&#932;.pdf" TargetMode="External"/><Relationship Id="rId222" Type="http://schemas.openxmlformats.org/officeDocument/2006/relationships/hyperlink" Target="../../Vasilis/AppData/Roaming/PROTOKOLO/2019/&#917;&#921;&#931;&#917;&#929;&#935;&#927;&#924;&#917;&#925;&#913;/20733_11_07_2019%20&#920;&#917;&#937;&#929;&#919;&#931;&#919;%20&#928;&#921;&#931;&#932;&#927;&#928;&#927;&#921;&#919;&#931;&#919;&#931;%20&#913;&#925;%20&#935;&#937;&#929;%20&#928;&#929;&#913;&#931;&#921;&#925;&#927;&#933;%20&#917;&#923;&#923;11_7.pdf" TargetMode="External"/><Relationship Id="rId264" Type="http://schemas.openxmlformats.org/officeDocument/2006/relationships/hyperlink" Target="..\..\PROTOKOLO\2020\&#917;&#921;&#931;&#917;&#929;&#935;&#927;&#924;&#917;&#925;&#913;\2187_07_08_2020%20&#920;&#917;&#937;&#929;&#919;&#931;&#919;%20&#928;&#921;&#931;&#932;&#927;&#928;&#927;&#921;&#919;&#931;&#919;&#931;%20&#924;&#917;&#923;&#917;&#932;&#917;&#931;%20&#917;&#925;%20&#913;&#925;&#913;.pdf" TargetMode="External"/><Relationship Id="rId17" Type="http://schemas.openxmlformats.org/officeDocument/2006/relationships/hyperlink" Target="../../Vasilis/AppData/Roaming/Microsoft/Excel/&#917;&#925;&#932;&#913;&#915;&#924;&#917;&#925;&#913;%20&#917;&#929;&#915;&#913;/&#917;&#922;&#915;&#913;&#932;&#913;&#931;&#932;&#913;&#931;&#919;%20&#934;&#937;&#932;&#927;&#914;&#927;&#923;&#932;&#913;&#921;&#922;&#937;&#925;%20&#931;&#932;&#913;&#920;&#924;&#937;&#925;%20&#931;&#917;%20&#922;&#932;&#921;&#929;&#921;&#913;%20&#916;&#919;&#924;&#927;&#933;%20&#922;&#927;&#918;&#913;&#925;&#919;&#931;/73569-28.12.2015%20&#917;&#913;&#928;%20&#915;&#921;&#913;%20&#934;&#914;.pdf" TargetMode="External"/><Relationship Id="rId59" Type="http://schemas.openxmlformats.org/officeDocument/2006/relationships/hyperlink" Target="../../Vasilis/AppData/Roaming/Microsoft/Excel/&#917;&#925;&#932;&#913;&#915;&#924;&#917;&#925;&#913;%20&#917;&#929;&#915;&#913;/&#915;&#919;&#928;&#917;&#916;&#927;%205&#935;5%20&#913;&#915;%20&#916;&#919;&#924;/&#917;&#925;&#932;&#933;&#928;&#927;%20&#928;&#921;&#931;&#932;&#927;&#928;%20&#917;&#913;&#928;%20&#921;&#921;&#921;-.xls" TargetMode="External"/><Relationship Id="rId124" Type="http://schemas.openxmlformats.org/officeDocument/2006/relationships/hyperlink" Target="../../Vasilis/AppData/Roaming/Microsoft/Excel/&#917;&#925;&#932;&#913;&#915;&#924;&#917;&#925;&#913;%20&#917;&#929;&#915;&#913;/&#925;&#927;&#917;&#924;&#914;&#929;&#921;&#927;&#931;%202016/&#913;&#928;&#913;&#923;&#923;&#927;&#932;&#929;&#921;&#937;&#931;&#917;&#921;&#931;-&#928;&#929;&#913;&#926;&#917;&#921;&#931;%20&#932;&#913;&#922;&#932;&#927;&#928;&#927;&#921;&#919;&#931;&#919;&#931;%20&#916;&#921;&#913;&#932;&#919;&#929;&#919;&#932;&#917;&#913;/&#915;&#921;&#913;&#932;&#913;&#915;&#913;&#925;&#932;&#918;&#921;&#916;&#919;&#931;/56532_27_11_2017%20&#920;&#917;&#937;&#929;&#919;&#931;&#919;%20&#928;&#921;&#931;&#932;&#927;&#928;&#927;&#921;&#919;&#931;&#919;&#931;%20&#913;&#928;&#913;&#923;&#923;&#927;&#932;&#929;.pdf" TargetMode="External"/><Relationship Id="rId70" Type="http://schemas.openxmlformats.org/officeDocument/2006/relationships/hyperlink" Target="../../Vasilis/AppData/Roaming/Microsoft/Excel/&#917;&#925;&#932;&#913;&#915;&#924;&#917;&#925;&#913;%20&#917;&#929;&#915;&#913;/&#931;&#933;&#925;&#932;&#919;&#929;&#919;&#931;&#919;%20&#913;&#920;&#923;&#919;&#932;&#921;&#922;&#937;&#925;%20&#933;&#928;&#927;&#916;&#927;&#924;&#937;&#925;/&#928;&#921;&#931;&#932;&#927;&#928;&#927;&#921;&#919;&#931;&#917;&#921;&#931;/&#920;&#917;&#937;&#929;&#919;&#931;&#919;%201&#951;&#962;%20&#928;&#921;&#931;&#932;&#927;&#928;&#927;&#921;&#919;&#931;&#919;&#931;%2023%2012%202016.pdf" TargetMode="External"/><Relationship Id="rId166" Type="http://schemas.openxmlformats.org/officeDocument/2006/relationships/hyperlink" Target="../../Vasilis/AppData/Roaming/PROTOKOLO/2018/&#917;&#921;&#931;&#917;&#929;&#935;&#927;&#924;&#917;&#925;&#913;/30381_17_09_2018%20&#920;&#917;&#937;&#929;&#919;&#931;&#919;%20&#928;&#921;&#931;&#932;&#927;&#928;&#927;&#921;&#919;&#931;&#919;&#931;%20&#927;&#921;&#922;&#921;&#931;&#932;&#921;&#922;&#919;%20&#928;&#917;&#929;&#921;&#914;&#913;&#923;&#923;&#927;&#932;&#925;&#921;&#922;&#919;%20&#913;&#925;&#913;.pdf" TargetMode="External"/><Relationship Id="rId331" Type="http://schemas.openxmlformats.org/officeDocument/2006/relationships/hyperlink" Target="..\..\PROTOKOLO\2021\&#917;&#921;&#931;&#917;&#929;&#935;&#927;&#924;&#917;&#925;&#913;\28222_13_10_2021%20&#920;&#917;&#937;&#929;&#919;&#931;&#919;%20&#928;&#921;&#931;&#932;&#927;&#928;&#927;&#921;&#919;&#931;&#919;&#931;%20&#922;&#927;&#933;&#929;&#921;.pdf" TargetMode="External"/><Relationship Id="rId373" Type="http://schemas.openxmlformats.org/officeDocument/2006/relationships/hyperlink" Target="..\..\PROTOKOLO\2022\&#917;&#921;&#931;&#917;&#929;&#935;&#927;&#924;&#917;&#925;&#913;\37030_09_12_2022%20&#920;&#917;&#937;&#929;&#919;&#931;&#919;%20&#928;&#921;&#931;&#932;&#927;&#928;&#927;&#921;&#919;&#931;&#919;&#931;%20&#924;&#917;&#923;%20&#913;&#925;%20&#931;&#935;%20&#913;&#919;&#923;&#921;&#927;&#931;&#932;&#929;&#932;&#913;.pdf" TargetMode="External"/><Relationship Id="rId429" Type="http://schemas.openxmlformats.org/officeDocument/2006/relationships/hyperlink" Target="..\..\PROTOKOLO\2023\&#917;&#921;&#931;&#917;&#929;&#935;&#927;&#924;&#917;&#925;&#913;\38132_27_12_2023%20&#920;&#917;&#937;&#929;&#919;&#931;&#919;%20&#928;&#921;&#931;&#932;&#927;&#928;&#927;&#921;&#919;&#931;&#919;&#931;%20&#922;&#913;&#932;&#913;&#934;%20&#913;&#916;&#917;&#931;.pdf" TargetMode="External"/><Relationship Id="rId1" Type="http://schemas.openxmlformats.org/officeDocument/2006/relationships/printerSettings" Target="../printerSettings/printerSettings3.bin"/><Relationship Id="rId233" Type="http://schemas.openxmlformats.org/officeDocument/2006/relationships/hyperlink" Target="../../Vasilis/AppData/Roaming/PROTOKOLO/2019/&#917;&#921;&#931;&#917;&#929;&#935;&#927;&#924;&#917;&#925;&#913;/36648_26_11_2019%20&#920;&#917;&#937;&#929;&#919;&#931;&#919;&#931;%20&#928;&#921;&#931;&#932;&#927;&#928;&#927;&#921;&#919;&#931;&#919;&#931;%20&#917;&#925;&#916;&#913;&#921;&#932;&#919;&#924;&#913;&#932;&#927;&#931;...pdf" TargetMode="External"/><Relationship Id="rId440" Type="http://schemas.openxmlformats.org/officeDocument/2006/relationships/comments" Target="../comments3.xml"/><Relationship Id="rId28" Type="http://schemas.openxmlformats.org/officeDocument/2006/relationships/hyperlink" Target="../../Vasilis/AppData/Roaming/Microsoft/Excel/&#917;&#925;&#932;&#913;&#915;&#924;&#917;&#925;&#913;%20&#917;&#929;&#915;&#913;/&#932;&#927;&#928;&#921;&#922;&#927;%20&#917;&#925;&#917;&#929;&#915;&#917;&#921;&#913;&#922;&#927;%20&#931;&#935;&#917;&#916;&#921;&#927;/&#920;&#917;&#937;&#929;&#919;&#931;&#919;%20&#928;&#921;&#931;&#932;&#927;&#928;&#927;&#921;&#919;&#931;&#919;&#931;.pdf" TargetMode="External"/><Relationship Id="rId275" Type="http://schemas.openxmlformats.org/officeDocument/2006/relationships/hyperlink" Target="..\..\PROTOKOLO\2020\&#917;&#921;&#931;&#917;&#929;&#935;&#927;&#924;&#917;&#925;&#913;\29046_28_09_2020%20&#920;&#917;&#937;&#929;&#919;&#931;&#919;%20&#928;&#921;&#931;&#932;&#927;&#928;&#927;&#921;&#919;&#931;&#919;&#931;%20&#917;&#925;%20&#913;&#925;%20&#922;&#913;&#928;&#925;&#927;&#935;&#937;&#929;&#921;.pdf" TargetMode="External"/><Relationship Id="rId300" Type="http://schemas.openxmlformats.org/officeDocument/2006/relationships/hyperlink" Target="..\..\PROTOKOLO\2021\&#917;&#921;&#931;&#917;&#929;&#935;&#927;&#924;&#917;&#925;&#913;\3356_15_02_2021%20&#920;&#917;&#937;&#929;&#919;&#931;&#919;%20&#928;&#921;&#931;&#932;&#927;&#928;&#927;&#921;&#919;&#931;&#919;&#931;%20&#933;&#928;&#927;&#915;&#917;&#921;&#937;&#931;&#917;&#921;&#931;.pdf"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hyperlink" Target="../../Vasilis/AppData/Roaming/PROTOKOLO/2019/&#917;&#921;&#931;&#917;&#929;&#935;&#927;&#924;&#917;&#925;&#913;/6635_04_03_2019%20&#920;&#917;&#937;&#929;&#919;&#931;&#919;%20&#928;&#921;&#931;&#932;&#927;&#928;&#927;&#921;&#919;&#931;&#919;&#931;%20&#924;&#917;&#923;&#917;&#932;&#917;&#931;%20&#924;&#917;&#923;&#923;&#927;&#925;.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dimension ref="A4:AB30"/>
  <sheetViews>
    <sheetView view="pageBreakPreview" topLeftCell="A25" zoomScaleNormal="100" zoomScaleSheetLayoutView="100" workbookViewId="0">
      <selection activeCell="E12" sqref="E12"/>
    </sheetView>
  </sheetViews>
  <sheetFormatPr defaultRowHeight="12.75" x14ac:dyDescent="0.2"/>
  <cols>
    <col min="2" max="2" width="5" hidden="1" customWidth="1"/>
    <col min="3" max="3" width="5.42578125" hidden="1" customWidth="1"/>
    <col min="4" max="4" width="5.140625" hidden="1" customWidth="1"/>
    <col min="5" max="5" width="29.85546875" customWidth="1"/>
    <col min="6" max="6" width="20" customWidth="1"/>
    <col min="7" max="7" width="0.42578125" hidden="1" customWidth="1"/>
    <col min="8" max="8" width="21.28515625" customWidth="1"/>
    <col min="9" max="9" width="18.5703125" customWidth="1"/>
    <col min="10" max="10" width="21.28515625" customWidth="1"/>
    <col min="11" max="11" width="14.85546875" customWidth="1"/>
    <col min="12" max="12" width="15.42578125" hidden="1" customWidth="1"/>
    <col min="13" max="14" width="9.140625" hidden="1" customWidth="1"/>
    <col min="15" max="15" width="18.140625" customWidth="1"/>
    <col min="16" max="16" width="13.85546875" customWidth="1"/>
    <col min="17" max="18" width="0" hidden="1" customWidth="1"/>
    <col min="19" max="19" width="19.28515625" hidden="1" customWidth="1"/>
    <col min="20" max="20" width="25" hidden="1" customWidth="1"/>
    <col min="21" max="24" width="0" hidden="1" customWidth="1"/>
    <col min="25" max="25" width="19.7109375" hidden="1" customWidth="1"/>
  </cols>
  <sheetData>
    <row r="4" spans="1:28" x14ac:dyDescent="0.2">
      <c r="E4" s="1077" t="s">
        <v>732</v>
      </c>
      <c r="F4" s="1077"/>
      <c r="G4" s="1077"/>
      <c r="H4" s="1077"/>
      <c r="I4" s="1077"/>
      <c r="J4" s="1077"/>
      <c r="K4" s="1077"/>
      <c r="L4" s="1077"/>
      <c r="M4" s="1077"/>
      <c r="N4" s="1077"/>
      <c r="O4" s="1077"/>
      <c r="P4" s="1077"/>
    </row>
    <row r="5" spans="1:28" ht="13.5" thickBot="1" x14ac:dyDescent="0.25">
      <c r="E5" s="1078"/>
      <c r="F5" s="1078"/>
      <c r="G5" s="1078"/>
      <c r="H5" s="1078"/>
      <c r="I5" s="1078"/>
      <c r="J5" s="1078"/>
      <c r="K5" s="1078"/>
      <c r="L5" s="1078"/>
      <c r="M5" s="1078"/>
      <c r="N5" s="1078"/>
      <c r="O5" s="1078"/>
      <c r="P5" s="1078"/>
      <c r="Q5" s="496"/>
      <c r="R5" s="496"/>
      <c r="S5" s="496"/>
      <c r="T5" s="496"/>
      <c r="U5" s="496"/>
      <c r="V5" s="496"/>
      <c r="W5" s="496"/>
      <c r="X5" s="496"/>
      <c r="Y5" s="496"/>
      <c r="Z5" s="496"/>
      <c r="AA5" s="496"/>
      <c r="AB5" s="496"/>
    </row>
    <row r="6" spans="1:28" s="7" customFormat="1" ht="43.5" customHeight="1" thickTop="1" thickBot="1" x14ac:dyDescent="0.25">
      <c r="A6" s="167"/>
      <c r="B6" s="443" t="s">
        <v>3</v>
      </c>
      <c r="C6" s="443" t="s">
        <v>4</v>
      </c>
      <c r="D6" s="470" t="s">
        <v>5</v>
      </c>
      <c r="E6" s="482" t="s">
        <v>6</v>
      </c>
      <c r="F6" s="483" t="s">
        <v>7</v>
      </c>
      <c r="G6" s="483" t="s">
        <v>8</v>
      </c>
      <c r="H6" s="483" t="s">
        <v>9</v>
      </c>
      <c r="I6" s="483" t="s">
        <v>11</v>
      </c>
      <c r="J6" s="483" t="s">
        <v>724</v>
      </c>
      <c r="K6" s="483" t="s">
        <v>659</v>
      </c>
      <c r="L6" s="483" t="s">
        <v>658</v>
      </c>
      <c r="M6" s="483" t="s">
        <v>657</v>
      </c>
      <c r="N6" s="483" t="s">
        <v>488</v>
      </c>
      <c r="O6" s="484" t="s">
        <v>656</v>
      </c>
      <c r="P6" s="485" t="s">
        <v>655</v>
      </c>
      <c r="Q6" s="476" t="s">
        <v>654</v>
      </c>
      <c r="R6" s="444" t="s">
        <v>653</v>
      </c>
      <c r="S6" s="444" t="s">
        <v>12</v>
      </c>
      <c r="T6" s="444" t="s">
        <v>388</v>
      </c>
      <c r="U6" s="444" t="s">
        <v>13</v>
      </c>
      <c r="V6" s="444" t="s">
        <v>652</v>
      </c>
      <c r="W6" s="444" t="s">
        <v>651</v>
      </c>
      <c r="X6" s="444" t="s">
        <v>650</v>
      </c>
      <c r="Y6" s="444" t="s">
        <v>649</v>
      </c>
    </row>
    <row r="7" spans="1:28" ht="79.5" thickTop="1" x14ac:dyDescent="0.2">
      <c r="B7" s="447">
        <v>1</v>
      </c>
      <c r="C7" s="448">
        <v>1</v>
      </c>
      <c r="D7" s="471" t="s">
        <v>50</v>
      </c>
      <c r="E7" s="497" t="s">
        <v>51</v>
      </c>
      <c r="F7" s="491">
        <v>240849.17</v>
      </c>
      <c r="G7" s="491">
        <v>240849.17</v>
      </c>
      <c r="H7" s="493">
        <v>235043.37</v>
      </c>
      <c r="I7" s="491">
        <f>'ΠΟΡΟΣ  '!J47</f>
        <v>202917.19</v>
      </c>
      <c r="J7" s="491">
        <f>43676.27+42097.28+39384.28+35679.28+42080.08</f>
        <v>202917.19</v>
      </c>
      <c r="K7" s="491">
        <f>H7-I7</f>
        <v>32126.179999999993</v>
      </c>
      <c r="L7" s="492">
        <v>37931.98000000001</v>
      </c>
      <c r="M7" s="498"/>
      <c r="N7" s="499"/>
      <c r="O7" s="500" t="s">
        <v>609</v>
      </c>
      <c r="P7" s="501" t="s">
        <v>172</v>
      </c>
      <c r="Q7" s="477" t="s">
        <v>426</v>
      </c>
      <c r="R7" s="449" t="s">
        <v>608</v>
      </c>
      <c r="S7" s="450"/>
      <c r="T7" s="450"/>
      <c r="U7" s="451"/>
      <c r="V7" s="451" t="s">
        <v>422</v>
      </c>
      <c r="W7" s="452" t="s">
        <v>523</v>
      </c>
      <c r="X7" s="451"/>
      <c r="Y7" s="453" t="s">
        <v>607</v>
      </c>
    </row>
    <row r="8" spans="1:28" s="10" customFormat="1" ht="86.25" customHeight="1" x14ac:dyDescent="0.3">
      <c r="A8" s="9"/>
      <c r="B8" s="454">
        <v>7</v>
      </c>
      <c r="C8" s="430">
        <v>1</v>
      </c>
      <c r="D8" s="472">
        <v>19</v>
      </c>
      <c r="E8" s="502" t="s">
        <v>60</v>
      </c>
      <c r="F8" s="489">
        <v>265687.53999999998</v>
      </c>
      <c r="G8" s="489">
        <v>265687.53999999998</v>
      </c>
      <c r="H8" s="489">
        <v>265687.53999999998</v>
      </c>
      <c r="I8" s="489">
        <v>253939.37</v>
      </c>
      <c r="J8" s="489">
        <v>253939.37</v>
      </c>
      <c r="K8" s="489">
        <f>H8-I8</f>
        <v>11748.169999999984</v>
      </c>
      <c r="L8" s="431">
        <v>564.61999999999534</v>
      </c>
      <c r="M8" s="503"/>
      <c r="N8" s="503" t="s">
        <v>488</v>
      </c>
      <c r="O8" s="503" t="s">
        <v>599</v>
      </c>
      <c r="P8" s="504" t="s">
        <v>723</v>
      </c>
      <c r="Q8" s="478" t="s">
        <v>426</v>
      </c>
      <c r="R8" s="432" t="s">
        <v>501</v>
      </c>
      <c r="S8" s="433" t="s">
        <v>341</v>
      </c>
      <c r="T8" s="433"/>
      <c r="U8" s="433" t="s">
        <v>17</v>
      </c>
      <c r="V8" s="434" t="s">
        <v>422</v>
      </c>
      <c r="W8" s="435"/>
      <c r="X8" s="434"/>
      <c r="Y8" s="455" t="s">
        <v>598</v>
      </c>
    </row>
    <row r="9" spans="1:28" ht="78.75" x14ac:dyDescent="0.2">
      <c r="B9" s="456">
        <v>7</v>
      </c>
      <c r="C9" s="267">
        <v>1</v>
      </c>
      <c r="D9" s="473">
        <v>17</v>
      </c>
      <c r="E9" s="505" t="s">
        <v>731</v>
      </c>
      <c r="F9" s="488">
        <v>11070</v>
      </c>
      <c r="G9" s="488">
        <v>11070</v>
      </c>
      <c r="H9" s="494">
        <f>'ΠΟΡΟΣ  '!H67</f>
        <v>0</v>
      </c>
      <c r="I9" s="488">
        <f>'ΠΟΡΟΣ  '!J67</f>
        <v>0</v>
      </c>
      <c r="J9" s="488"/>
      <c r="K9" s="488">
        <v>0</v>
      </c>
      <c r="L9" s="231">
        <v>11070</v>
      </c>
      <c r="M9" s="506"/>
      <c r="N9" s="507"/>
      <c r="O9" s="508" t="s">
        <v>689</v>
      </c>
      <c r="P9" s="509"/>
      <c r="Q9" s="479" t="s">
        <v>426</v>
      </c>
      <c r="R9" s="253" t="s">
        <v>338</v>
      </c>
      <c r="S9" s="209" t="s">
        <v>341</v>
      </c>
      <c r="T9" s="209"/>
      <c r="U9" s="261" t="s">
        <v>17</v>
      </c>
      <c r="V9" s="261" t="s">
        <v>422</v>
      </c>
      <c r="W9" s="250"/>
      <c r="X9" s="261"/>
      <c r="Y9" s="457" t="s">
        <v>583</v>
      </c>
    </row>
    <row r="10" spans="1:28" ht="78.75" x14ac:dyDescent="0.2">
      <c r="B10" s="456">
        <v>2</v>
      </c>
      <c r="C10" s="267">
        <v>1</v>
      </c>
      <c r="D10" s="473">
        <v>7</v>
      </c>
      <c r="E10" s="505" t="s">
        <v>76</v>
      </c>
      <c r="F10" s="488">
        <v>24108</v>
      </c>
      <c r="G10" s="488">
        <v>24108</v>
      </c>
      <c r="H10" s="494">
        <v>24108</v>
      </c>
      <c r="I10" s="488">
        <f>'ΠΟΡΟΣ  '!H68</f>
        <v>24108</v>
      </c>
      <c r="J10" s="488">
        <v>0</v>
      </c>
      <c r="K10" s="488">
        <v>0</v>
      </c>
      <c r="L10" s="231">
        <v>0</v>
      </c>
      <c r="M10" s="506"/>
      <c r="N10" s="507" t="s">
        <v>545</v>
      </c>
      <c r="O10" s="508" t="s">
        <v>722</v>
      </c>
      <c r="P10" s="501" t="s">
        <v>172</v>
      </c>
      <c r="Q10" s="479" t="s">
        <v>531</v>
      </c>
      <c r="R10" s="253" t="s">
        <v>580</v>
      </c>
      <c r="S10" s="209" t="s">
        <v>341</v>
      </c>
      <c r="T10" s="209" t="s">
        <v>392</v>
      </c>
      <c r="U10" s="261" t="s">
        <v>17</v>
      </c>
      <c r="V10" s="261" t="s">
        <v>494</v>
      </c>
      <c r="W10" s="250"/>
      <c r="X10" s="261"/>
      <c r="Y10" s="457" t="s">
        <v>579</v>
      </c>
    </row>
    <row r="11" spans="1:28" ht="94.5" x14ac:dyDescent="0.2">
      <c r="B11" s="456">
        <v>7</v>
      </c>
      <c r="C11" s="267">
        <v>1</v>
      </c>
      <c r="D11" s="473">
        <v>21</v>
      </c>
      <c r="E11" s="505" t="s">
        <v>710</v>
      </c>
      <c r="F11" s="488">
        <v>78164.639999999999</v>
      </c>
      <c r="G11" s="488">
        <v>78164.639999999999</v>
      </c>
      <c r="H11" s="494">
        <v>78164.639999999999</v>
      </c>
      <c r="I11" s="488">
        <f>'ΠΟΡΟΣ  '!J109</f>
        <v>78164.639999999999</v>
      </c>
      <c r="J11" s="488">
        <v>30750</v>
      </c>
      <c r="K11" s="488">
        <v>47164.639999999999</v>
      </c>
      <c r="L11" s="231">
        <v>47164.639999999999</v>
      </c>
      <c r="M11" s="506"/>
      <c r="N11" s="507" t="s">
        <v>424</v>
      </c>
      <c r="O11" s="508" t="s">
        <v>532</v>
      </c>
      <c r="P11" s="501" t="s">
        <v>172</v>
      </c>
      <c r="Q11" s="479" t="s">
        <v>531</v>
      </c>
      <c r="R11" s="253" t="s">
        <v>338</v>
      </c>
      <c r="S11" s="209" t="s">
        <v>341</v>
      </c>
      <c r="T11" s="209" t="s">
        <v>392</v>
      </c>
      <c r="U11" s="261" t="s">
        <v>112</v>
      </c>
      <c r="V11" s="261" t="s">
        <v>422</v>
      </c>
      <c r="W11" s="250" t="s">
        <v>523</v>
      </c>
      <c r="X11" s="261"/>
      <c r="Y11" s="457" t="s">
        <v>530</v>
      </c>
    </row>
    <row r="12" spans="1:28" ht="47.25" x14ac:dyDescent="0.2">
      <c r="B12" s="456">
        <v>7</v>
      </c>
      <c r="C12" s="267">
        <v>1</v>
      </c>
      <c r="D12" s="473">
        <v>22</v>
      </c>
      <c r="E12" s="505" t="s">
        <v>117</v>
      </c>
      <c r="F12" s="488">
        <v>362926.83</v>
      </c>
      <c r="G12" s="488">
        <v>362926.83</v>
      </c>
      <c r="H12" s="494">
        <v>362926.83</v>
      </c>
      <c r="I12" s="488">
        <f>'ΠΟΡΟΣ  '!J116</f>
        <v>313474.83999999997</v>
      </c>
      <c r="J12" s="488">
        <f>62000</f>
        <v>62000</v>
      </c>
      <c r="K12" s="488">
        <v>230826.72000000003</v>
      </c>
      <c r="L12" s="231">
        <v>230826.72000000003</v>
      </c>
      <c r="M12" s="506">
        <v>43664</v>
      </c>
      <c r="N12" s="507" t="s">
        <v>488</v>
      </c>
      <c r="O12" s="508" t="s">
        <v>524</v>
      </c>
      <c r="P12" s="501" t="s">
        <v>172</v>
      </c>
      <c r="Q12" s="479" t="s">
        <v>426</v>
      </c>
      <c r="R12" s="253" t="s">
        <v>338</v>
      </c>
      <c r="S12" s="209" t="s">
        <v>341</v>
      </c>
      <c r="T12" s="209" t="s">
        <v>392</v>
      </c>
      <c r="U12" s="261" t="s">
        <v>118</v>
      </c>
      <c r="V12" s="261" t="s">
        <v>422</v>
      </c>
      <c r="W12" s="250" t="s">
        <v>523</v>
      </c>
      <c r="X12" s="261"/>
      <c r="Y12" s="457" t="s">
        <v>522</v>
      </c>
    </row>
    <row r="13" spans="1:28" ht="63" x14ac:dyDescent="0.2">
      <c r="B13" s="458">
        <v>7</v>
      </c>
      <c r="C13" s="437">
        <v>1</v>
      </c>
      <c r="D13" s="474">
        <v>128</v>
      </c>
      <c r="E13" s="510" t="s">
        <v>287</v>
      </c>
      <c r="F13" s="489">
        <v>125913.44</v>
      </c>
      <c r="G13" s="489">
        <v>125913.44</v>
      </c>
      <c r="H13" s="495">
        <v>125913.44</v>
      </c>
      <c r="I13" s="489">
        <v>125226.3</v>
      </c>
      <c r="J13" s="489">
        <v>125226.3</v>
      </c>
      <c r="K13" s="489">
        <f>H13-I13</f>
        <v>687.13999999999942</v>
      </c>
      <c r="L13" s="431">
        <v>384.18000000000757</v>
      </c>
      <c r="M13" s="511"/>
      <c r="N13" s="512" t="s">
        <v>488</v>
      </c>
      <c r="O13" s="503" t="s">
        <v>599</v>
      </c>
      <c r="P13" s="504" t="s">
        <v>427</v>
      </c>
      <c r="Q13" s="480"/>
      <c r="R13" s="438" t="s">
        <v>338</v>
      </c>
      <c r="S13" s="439" t="s">
        <v>344</v>
      </c>
      <c r="T13" s="439" t="s">
        <v>392</v>
      </c>
      <c r="U13" s="440" t="s">
        <v>288</v>
      </c>
      <c r="V13" s="440" t="s">
        <v>422</v>
      </c>
      <c r="W13" s="435"/>
      <c r="X13" s="440"/>
      <c r="Y13" s="459" t="s">
        <v>517</v>
      </c>
    </row>
    <row r="14" spans="1:28" ht="47.25" x14ac:dyDescent="0.2">
      <c r="B14" s="456">
        <v>7</v>
      </c>
      <c r="C14" s="267">
        <v>1</v>
      </c>
      <c r="D14" s="473" t="s">
        <v>696</v>
      </c>
      <c r="E14" s="505" t="s">
        <v>671</v>
      </c>
      <c r="F14" s="488">
        <v>139710.6</v>
      </c>
      <c r="G14" s="488">
        <v>139710.6</v>
      </c>
      <c r="H14" s="494">
        <v>139710.6</v>
      </c>
      <c r="I14" s="488">
        <f>'ΠΟΡΟΣ  '!J133</f>
        <v>128578.66</v>
      </c>
      <c r="J14" s="488">
        <f>20945.49+32824.42+29573.53</f>
        <v>83343.44</v>
      </c>
      <c r="K14" s="488">
        <f>I14-J14</f>
        <v>45235.22</v>
      </c>
      <c r="L14" s="231">
        <v>43826.820000000007</v>
      </c>
      <c r="M14" s="506"/>
      <c r="N14" s="507"/>
      <c r="O14" s="508" t="s">
        <v>532</v>
      </c>
      <c r="P14" s="501" t="s">
        <v>172</v>
      </c>
      <c r="Q14" s="479" t="s">
        <v>426</v>
      </c>
      <c r="R14" s="253"/>
      <c r="S14" s="209"/>
      <c r="T14" s="209"/>
      <c r="U14" s="261"/>
      <c r="V14" s="261"/>
      <c r="W14" s="250"/>
      <c r="X14" s="261"/>
      <c r="Y14" s="457"/>
    </row>
    <row r="15" spans="1:28" ht="47.25" x14ac:dyDescent="0.2">
      <c r="B15" s="456">
        <v>7</v>
      </c>
      <c r="C15" s="267">
        <v>1</v>
      </c>
      <c r="D15" s="473">
        <v>226</v>
      </c>
      <c r="E15" s="505" t="s">
        <v>321</v>
      </c>
      <c r="F15" s="488">
        <v>150000</v>
      </c>
      <c r="G15" s="488">
        <v>150000</v>
      </c>
      <c r="H15" s="494">
        <v>135338.62</v>
      </c>
      <c r="I15" s="488">
        <f>'ΠΟΡΟΣ  '!J178</f>
        <v>22320</v>
      </c>
      <c r="J15" s="488">
        <v>0</v>
      </c>
      <c r="K15" s="488">
        <f>H15-I15</f>
        <v>113018.62</v>
      </c>
      <c r="L15" s="231">
        <v>80934.48000000001</v>
      </c>
      <c r="M15" s="506"/>
      <c r="N15" s="507" t="s">
        <v>424</v>
      </c>
      <c r="O15" s="508" t="s">
        <v>720</v>
      </c>
      <c r="P15" s="501" t="s">
        <v>172</v>
      </c>
      <c r="Q15" s="479" t="s">
        <v>426</v>
      </c>
      <c r="R15" s="253" t="s">
        <v>338</v>
      </c>
      <c r="S15" s="209" t="s">
        <v>392</v>
      </c>
      <c r="T15" s="209"/>
      <c r="U15" s="261" t="s">
        <v>391</v>
      </c>
      <c r="V15" s="261" t="s">
        <v>422</v>
      </c>
      <c r="W15" s="250"/>
      <c r="X15" s="261"/>
      <c r="Y15" s="457" t="s">
        <v>463</v>
      </c>
    </row>
    <row r="16" spans="1:28" s="10" customFormat="1" ht="86.25" customHeight="1" x14ac:dyDescent="0.3">
      <c r="A16" s="9"/>
      <c r="B16" s="454">
        <v>7</v>
      </c>
      <c r="C16" s="430">
        <v>1</v>
      </c>
      <c r="D16" s="472">
        <v>236</v>
      </c>
      <c r="E16" s="502" t="s">
        <v>417</v>
      </c>
      <c r="F16" s="489">
        <v>504320.05</v>
      </c>
      <c r="G16" s="489">
        <v>504320.05</v>
      </c>
      <c r="H16" s="489">
        <v>504320.05</v>
      </c>
      <c r="I16" s="489">
        <v>210505.21</v>
      </c>
      <c r="J16" s="489">
        <v>210505.21</v>
      </c>
      <c r="K16" s="489">
        <f>H16-I16</f>
        <v>293814.83999999997</v>
      </c>
      <c r="L16" s="431">
        <v>293814.83999999997</v>
      </c>
      <c r="M16" s="503"/>
      <c r="N16" s="503" t="s">
        <v>424</v>
      </c>
      <c r="O16" s="503" t="s">
        <v>599</v>
      </c>
      <c r="P16" s="504" t="s">
        <v>427</v>
      </c>
      <c r="Q16" s="478" t="s">
        <v>426</v>
      </c>
      <c r="R16" s="432" t="s">
        <v>425</v>
      </c>
      <c r="S16" s="433" t="s">
        <v>421</v>
      </c>
      <c r="T16" s="433"/>
      <c r="U16" s="433" t="s">
        <v>420</v>
      </c>
      <c r="V16" s="434" t="s">
        <v>422</v>
      </c>
      <c r="W16" s="435"/>
      <c r="X16" s="434"/>
      <c r="Y16" s="455"/>
    </row>
    <row r="17" spans="1:25" s="10" customFormat="1" ht="86.25" customHeight="1" x14ac:dyDescent="0.3">
      <c r="A17" s="9"/>
      <c r="B17" s="454">
        <v>4</v>
      </c>
      <c r="C17" s="430">
        <v>4</v>
      </c>
      <c r="D17" s="472">
        <v>8</v>
      </c>
      <c r="E17" s="502" t="s">
        <v>407</v>
      </c>
      <c r="F17" s="489">
        <v>458000</v>
      </c>
      <c r="G17" s="489">
        <f>F17</f>
        <v>458000</v>
      </c>
      <c r="H17" s="489">
        <f>G17</f>
        <v>458000</v>
      </c>
      <c r="I17" s="489">
        <f>'ΠΟΡΟΣ  '!J207</f>
        <v>292246.68</v>
      </c>
      <c r="J17" s="489">
        <v>68200</v>
      </c>
      <c r="K17" s="489">
        <f>H17-I17</f>
        <v>165753.32</v>
      </c>
      <c r="L17" s="431">
        <f>F17-J17</f>
        <v>389800</v>
      </c>
      <c r="M17" s="503"/>
      <c r="N17" s="503" t="s">
        <v>424</v>
      </c>
      <c r="O17" s="503" t="s">
        <v>599</v>
      </c>
      <c r="P17" s="504" t="s">
        <v>427</v>
      </c>
      <c r="Q17" s="478" t="s">
        <v>426</v>
      </c>
      <c r="R17" s="432"/>
      <c r="S17" s="433" t="s">
        <v>421</v>
      </c>
      <c r="T17" s="433"/>
      <c r="U17" s="433" t="s">
        <v>420</v>
      </c>
      <c r="V17" s="434" t="s">
        <v>422</v>
      </c>
      <c r="W17" s="435"/>
      <c r="X17" s="434"/>
      <c r="Y17" s="455"/>
    </row>
    <row r="18" spans="1:25" ht="47.25" x14ac:dyDescent="0.2">
      <c r="B18" s="456">
        <v>7</v>
      </c>
      <c r="C18" s="267">
        <v>1</v>
      </c>
      <c r="D18" s="473">
        <v>14</v>
      </c>
      <c r="E18" s="505" t="s">
        <v>72</v>
      </c>
      <c r="F18" s="488">
        <v>60000</v>
      </c>
      <c r="G18" s="488">
        <v>60000</v>
      </c>
      <c r="H18" s="494">
        <v>59954</v>
      </c>
      <c r="I18" s="488">
        <f>'ΠΟΡΟΣ  '!J64</f>
        <v>8992.48</v>
      </c>
      <c r="J18" s="488">
        <v>0</v>
      </c>
      <c r="K18" s="488">
        <f>H18-I18</f>
        <v>50961.520000000004</v>
      </c>
      <c r="L18" s="231">
        <v>51007.520000000004</v>
      </c>
      <c r="M18" s="506"/>
      <c r="N18" s="507"/>
      <c r="O18" s="508" t="s">
        <v>585</v>
      </c>
      <c r="P18" s="501" t="s">
        <v>172</v>
      </c>
      <c r="Q18" s="479" t="s">
        <v>426</v>
      </c>
      <c r="R18" s="253" t="s">
        <v>425</v>
      </c>
      <c r="S18" s="209" t="s">
        <v>341</v>
      </c>
      <c r="T18" s="209"/>
      <c r="U18" s="261" t="s">
        <v>17</v>
      </c>
      <c r="V18" s="261" t="s">
        <v>422</v>
      </c>
      <c r="W18" s="250"/>
      <c r="X18" s="261"/>
      <c r="Y18" s="457" t="s">
        <v>584</v>
      </c>
    </row>
    <row r="19" spans="1:25" ht="48" thickBot="1" x14ac:dyDescent="0.25">
      <c r="B19" s="460"/>
      <c r="C19" s="461"/>
      <c r="D19" s="475"/>
      <c r="E19" s="505" t="s">
        <v>730</v>
      </c>
      <c r="F19" s="488">
        <v>91567.51</v>
      </c>
      <c r="G19" s="488">
        <v>91567.51</v>
      </c>
      <c r="H19" s="494">
        <v>91567.51</v>
      </c>
      <c r="I19" s="488">
        <v>87645.11</v>
      </c>
      <c r="J19" s="488">
        <f>24600+27462.18+35582.93</f>
        <v>87645.11</v>
      </c>
      <c r="K19" s="488">
        <v>0</v>
      </c>
      <c r="L19" s="231">
        <v>0</v>
      </c>
      <c r="M19" s="506"/>
      <c r="N19" s="507"/>
      <c r="O19" s="508" t="s">
        <v>585</v>
      </c>
      <c r="P19" s="501" t="s">
        <v>172</v>
      </c>
      <c r="Q19" s="481"/>
      <c r="R19" s="462"/>
      <c r="S19" s="463"/>
      <c r="T19" s="463"/>
      <c r="U19" s="464"/>
      <c r="V19" s="464"/>
      <c r="W19" s="465"/>
      <c r="X19" s="464"/>
      <c r="Y19" s="466"/>
    </row>
    <row r="20" spans="1:25" ht="33" thickTop="1" thickBot="1" x14ac:dyDescent="0.25">
      <c r="B20" s="467"/>
      <c r="C20" s="468"/>
      <c r="D20" s="469"/>
      <c r="E20" s="505" t="s">
        <v>714</v>
      </c>
      <c r="F20" s="488">
        <v>15000</v>
      </c>
      <c r="G20" s="488">
        <v>15000</v>
      </c>
      <c r="H20" s="494">
        <v>15000</v>
      </c>
      <c r="I20" s="488">
        <v>2250</v>
      </c>
      <c r="J20" s="488">
        <v>2250</v>
      </c>
      <c r="K20" s="488">
        <f>H20-I20</f>
        <v>12750</v>
      </c>
      <c r="L20" s="231">
        <v>12750</v>
      </c>
      <c r="M20" s="506"/>
      <c r="N20" s="507"/>
      <c r="O20" s="508" t="s">
        <v>585</v>
      </c>
      <c r="P20" s="501" t="s">
        <v>172</v>
      </c>
      <c r="Q20" s="262"/>
      <c r="R20" s="262"/>
      <c r="S20" s="205"/>
      <c r="T20" s="205"/>
      <c r="U20" s="436"/>
      <c r="V20" s="436"/>
      <c r="W20" s="441"/>
      <c r="X20" s="436"/>
      <c r="Y20" s="442"/>
    </row>
    <row r="21" spans="1:25" ht="42.75" thickTop="1" thickBot="1" x14ac:dyDescent="0.25">
      <c r="B21" s="467"/>
      <c r="C21" s="468"/>
      <c r="D21" s="469"/>
      <c r="E21" s="639" t="s">
        <v>843</v>
      </c>
      <c r="F21" s="640">
        <v>150000</v>
      </c>
      <c r="G21" s="640"/>
      <c r="H21" s="641">
        <v>150000</v>
      </c>
      <c r="I21" s="640">
        <f>'ΠΟΡΟΣ  '!J267</f>
        <v>132037.35</v>
      </c>
      <c r="J21" s="640"/>
      <c r="K21" s="640">
        <f>H21-I21</f>
        <v>17962.649999999994</v>
      </c>
      <c r="L21" s="642"/>
      <c r="M21" s="643"/>
      <c r="N21" s="644"/>
      <c r="O21" s="645" t="s">
        <v>599</v>
      </c>
      <c r="P21" s="646" t="s">
        <v>427</v>
      </c>
      <c r="Q21" s="262"/>
      <c r="R21" s="262"/>
      <c r="S21" s="205"/>
      <c r="T21" s="205"/>
      <c r="U21" s="436"/>
      <c r="V21" s="436"/>
      <c r="W21" s="441"/>
      <c r="X21" s="436"/>
      <c r="Y21" s="442"/>
    </row>
    <row r="22" spans="1:25" ht="17.25" thickTop="1" thickBot="1" x14ac:dyDescent="0.25">
      <c r="B22" s="445"/>
      <c r="C22" s="446"/>
      <c r="D22" s="446"/>
      <c r="E22" s="487" t="s">
        <v>126</v>
      </c>
      <c r="F22" s="490">
        <f>SUM(F7:F21)</f>
        <v>2677317.7799999998</v>
      </c>
      <c r="G22" s="490">
        <f t="shared" ref="G22:L22" si="0">SUM(G7:G20)</f>
        <v>2527317.7799999998</v>
      </c>
      <c r="H22" s="490">
        <f>SUM(H7:H21)</f>
        <v>2645734.5999999996</v>
      </c>
      <c r="I22" s="490">
        <f t="shared" si="0"/>
        <v>1750368.48</v>
      </c>
      <c r="J22" s="490">
        <f t="shared" si="0"/>
        <v>1126776.6200000001</v>
      </c>
      <c r="K22" s="490">
        <f>SUM(K7:K21)</f>
        <v>1022049.0200000001</v>
      </c>
      <c r="L22" s="486">
        <f t="shared" si="0"/>
        <v>1200075.8</v>
      </c>
      <c r="M22" s="513"/>
      <c r="N22" s="513"/>
      <c r="O22" s="513"/>
      <c r="P22" s="514"/>
    </row>
    <row r="23" spans="1:25" ht="13.5" thickTop="1" x14ac:dyDescent="0.2"/>
    <row r="24" spans="1:25" ht="13.5" thickBot="1" x14ac:dyDescent="0.25">
      <c r="B24" s="1076" t="s">
        <v>726</v>
      </c>
      <c r="C24" s="1076"/>
      <c r="D24" s="1076"/>
      <c r="E24" s="1076"/>
      <c r="F24" s="1076"/>
      <c r="G24" s="1076"/>
      <c r="H24" s="1076"/>
      <c r="I24" s="1076"/>
      <c r="J24" s="1076"/>
      <c r="K24" s="1076"/>
      <c r="L24" s="1076"/>
      <c r="M24" s="1076"/>
      <c r="N24" s="1076"/>
      <c r="O24" s="1076"/>
      <c r="P24" s="1076"/>
      <c r="Q24" s="1076"/>
      <c r="R24" s="1076"/>
      <c r="S24" s="1076"/>
      <c r="T24" s="1076"/>
      <c r="U24" s="1076"/>
      <c r="V24" s="1076"/>
      <c r="W24" s="1076"/>
      <c r="X24" s="1076"/>
      <c r="Y24" s="1076"/>
    </row>
    <row r="25" spans="1:25" ht="60" customHeight="1" thickTop="1" x14ac:dyDescent="0.2">
      <c r="E25" s="515" t="s">
        <v>725</v>
      </c>
      <c r="F25" s="516"/>
      <c r="G25" s="516"/>
      <c r="H25" s="516"/>
      <c r="I25" s="516"/>
      <c r="J25" s="525">
        <v>60496.19</v>
      </c>
      <c r="K25" s="516"/>
      <c r="L25" s="516"/>
      <c r="M25" s="516"/>
      <c r="N25" s="516"/>
      <c r="O25" s="516"/>
      <c r="P25" s="517"/>
    </row>
    <row r="26" spans="1:25" ht="105" x14ac:dyDescent="0.2">
      <c r="E26" s="518" t="s">
        <v>727</v>
      </c>
      <c r="F26" s="519"/>
      <c r="G26" s="519"/>
      <c r="H26" s="519"/>
      <c r="I26" s="519"/>
      <c r="J26" s="526">
        <f>67547.85+50000+76200</f>
        <v>193747.85</v>
      </c>
      <c r="K26" s="519"/>
      <c r="L26" s="519"/>
      <c r="M26" s="519"/>
      <c r="N26" s="519"/>
      <c r="O26" s="519"/>
      <c r="P26" s="520"/>
    </row>
    <row r="27" spans="1:25" ht="120" x14ac:dyDescent="0.2">
      <c r="E27" s="518" t="s">
        <v>728</v>
      </c>
      <c r="F27" s="519"/>
      <c r="G27" s="519"/>
      <c r="H27" s="519"/>
      <c r="I27" s="519"/>
      <c r="J27" s="526">
        <v>110800</v>
      </c>
      <c r="K27" s="519"/>
      <c r="L27" s="519"/>
      <c r="M27" s="519"/>
      <c r="N27" s="519"/>
      <c r="O27" s="519"/>
      <c r="P27" s="520"/>
    </row>
    <row r="28" spans="1:25" ht="30" x14ac:dyDescent="0.2">
      <c r="E28" s="518" t="s">
        <v>729</v>
      </c>
      <c r="F28" s="519"/>
      <c r="G28" s="519"/>
      <c r="H28" s="519"/>
      <c r="I28" s="519"/>
      <c r="J28" s="526">
        <f>54137.31+34010</f>
        <v>88147.31</v>
      </c>
      <c r="K28" s="519"/>
      <c r="L28" s="519"/>
      <c r="M28" s="519"/>
      <c r="N28" s="519"/>
      <c r="O28" s="519"/>
      <c r="P28" s="520"/>
    </row>
    <row r="29" spans="1:25" ht="15.75" thickBot="1" x14ac:dyDescent="0.25">
      <c r="E29" s="521" t="s">
        <v>126</v>
      </c>
      <c r="F29" s="522"/>
      <c r="G29" s="522"/>
      <c r="H29" s="522"/>
      <c r="I29" s="522"/>
      <c r="J29" s="527">
        <f>SUM(J25:J28)</f>
        <v>453191.35000000003</v>
      </c>
      <c r="K29" s="523"/>
      <c r="L29" s="523"/>
      <c r="M29" s="523"/>
      <c r="N29" s="523"/>
      <c r="O29" s="523"/>
      <c r="P29" s="524"/>
    </row>
    <row r="30" spans="1:25" ht="13.5" thickTop="1" x14ac:dyDescent="0.2"/>
  </sheetData>
  <mergeCells count="2">
    <mergeCell ref="B24:Y24"/>
    <mergeCell ref="E4:P5"/>
  </mergeCells>
  <hyperlinks>
    <hyperlink ref="E7" location="'ΠΛΗΡΩΜΕΣ 23-4-2015'!A27" display="«Μελέτη επέκτασης δικτύων τηλεθέρμανσης Κοζάνης στους οικισμούς Κρόκου και Δρεπάνου" xr:uid="{00000000-0004-0000-0000-000000000000}"/>
    <hyperlink ref="N11" r:id="rId1" xr:uid="{00000000-0004-0000-0000-000001000000}"/>
    <hyperlink ref="U11" r:id="rId2" xr:uid="{00000000-0004-0000-0000-000002000000}"/>
    <hyperlink ref="S11" r:id="rId3" xr:uid="{00000000-0004-0000-0000-000003000000}"/>
    <hyperlink ref="E11" location="'ΠΛΗΡΩΜΕΣ 23-4-2015'!A98" display="Παροχή υπηρεσιών Τεχνικού Συμβούλου του Δήμου Κοζάνης για την αναθεώρηση του           Β1’ Σταδίου του Γενικού Πολεοδομικού Σχεδίου (Γ.Π.Σ.) Δημοτικής     Ενότητας Κοζάνης" xr:uid="{00000000-0004-0000-0000-000004000000}"/>
    <hyperlink ref="T11" r:id="rId4" xr:uid="{00000000-0004-0000-0000-000005000000}"/>
    <hyperlink ref="D11" r:id="rId5" display="ΕΝΤΑΓΜΕΝΑ ΕΡΓΑ\ΑΝΑΘΕΩΡΗΣΗ ΤΟΥ Β1 ΣΤΑΔΙΟΥ ΓΠΣ" xr:uid="{00000000-0004-0000-0000-000006000000}"/>
    <hyperlink ref="H11" r:id="rId6" display="ΕΝΤΑΓΜΕΝΑ ΕΡΓΑ\ΑΝΑΘΕΩΡΗΣΗ ΤΟΥ Β1 ΣΤΑΔΙΟΥ ΓΠΣ\ΠΡΟΓΡΑΜΜΑΤΙΚΗ\19375-12.05.2016 ΠΡΟΓΡ.ΓΠΣ.pdf" xr:uid="{00000000-0004-0000-0000-000007000000}"/>
    <hyperlink ref="U17" r:id="rId7" xr:uid="{00000000-0004-0000-0000-000008000000}"/>
    <hyperlink ref="N17" r:id="rId8" xr:uid="{00000000-0004-0000-0000-000009000000}"/>
    <hyperlink ref="S17" r:id="rId9" xr:uid="{00000000-0004-0000-0000-00000A000000}"/>
  </hyperlinks>
  <pageMargins left="0.70866141732283472" right="0.70866141732283472" top="0.74803149606299213" bottom="0.74803149606299213" header="0.31496062992125984" footer="0.31496062992125984"/>
  <pageSetup paperSize="9" scale="80" orientation="landscape" r:id="rId10"/>
  <rowBreaks count="2" manualBreakCount="2">
    <brk id="11" max="20" man="1"/>
    <brk id="23" max="20" man="1"/>
  </rowBreaks>
  <legacyDrawing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Φύλλο6"/>
  <dimension ref="A1:G82"/>
  <sheetViews>
    <sheetView topLeftCell="A46" workbookViewId="0">
      <selection activeCell="A60" sqref="A60"/>
    </sheetView>
  </sheetViews>
  <sheetFormatPr defaultRowHeight="12.75" x14ac:dyDescent="0.2"/>
  <cols>
    <col min="2" max="2" width="28.7109375" customWidth="1"/>
    <col min="3" max="3" width="46.28515625" customWidth="1"/>
    <col min="4" max="4" width="17" customWidth="1"/>
    <col min="5" max="5" width="23.85546875" customWidth="1"/>
    <col min="6" max="6" width="15" customWidth="1"/>
    <col min="7" max="7" width="26.7109375" customWidth="1"/>
  </cols>
  <sheetData>
    <row r="1" spans="1:7" x14ac:dyDescent="0.2">
      <c r="A1" s="68"/>
      <c r="B1" s="83" t="s">
        <v>172</v>
      </c>
      <c r="C1" s="68"/>
      <c r="D1" s="68"/>
      <c r="E1" s="68"/>
      <c r="F1" s="68"/>
      <c r="G1" s="68"/>
    </row>
    <row r="2" spans="1:7" x14ac:dyDescent="0.2">
      <c r="A2" s="68"/>
      <c r="B2" s="68"/>
      <c r="C2" s="68"/>
      <c r="D2" s="68"/>
      <c r="E2" s="68"/>
      <c r="F2" s="68"/>
      <c r="G2" s="68"/>
    </row>
    <row r="3" spans="1:7" ht="20.25" x14ac:dyDescent="0.3">
      <c r="A3" s="68"/>
      <c r="B3" s="68"/>
      <c r="C3" s="84" t="s">
        <v>173</v>
      </c>
      <c r="D3" s="68"/>
      <c r="E3" s="68"/>
      <c r="F3" s="68"/>
      <c r="G3" s="68"/>
    </row>
    <row r="4" spans="1:7" x14ac:dyDescent="0.2">
      <c r="A4" s="68"/>
      <c r="B4" s="68"/>
      <c r="C4" s="68"/>
      <c r="D4" s="68"/>
      <c r="E4" s="68"/>
      <c r="F4" s="68"/>
      <c r="G4" s="68"/>
    </row>
    <row r="5" spans="1:7" x14ac:dyDescent="0.2">
      <c r="A5" s="68"/>
      <c r="B5" s="68"/>
      <c r="C5" s="68"/>
      <c r="D5" s="68"/>
      <c r="E5" s="68"/>
      <c r="F5" s="68"/>
      <c r="G5" s="68"/>
    </row>
    <row r="6" spans="1:7" x14ac:dyDescent="0.2">
      <c r="A6" s="68"/>
      <c r="B6" s="68"/>
      <c r="C6" s="68"/>
      <c r="D6" s="68"/>
      <c r="E6" s="68"/>
      <c r="F6" s="68"/>
      <c r="G6" s="68"/>
    </row>
    <row r="7" spans="1:7" ht="49.5" customHeight="1" x14ac:dyDescent="0.25">
      <c r="A7" s="85" t="s">
        <v>142</v>
      </c>
      <c r="B7" s="85" t="s">
        <v>174</v>
      </c>
      <c r="C7" s="85" t="s">
        <v>175</v>
      </c>
      <c r="D7" s="85" t="s">
        <v>176</v>
      </c>
      <c r="E7" s="85" t="s">
        <v>177</v>
      </c>
      <c r="F7" s="85" t="s">
        <v>178</v>
      </c>
      <c r="G7" s="85" t="s">
        <v>179</v>
      </c>
    </row>
    <row r="8" spans="1:7" ht="30" customHeight="1" x14ac:dyDescent="0.2">
      <c r="A8" s="86">
        <v>1</v>
      </c>
      <c r="B8" s="86" t="s">
        <v>180</v>
      </c>
      <c r="C8" s="86" t="s">
        <v>181</v>
      </c>
      <c r="D8" s="87">
        <v>32237.35</v>
      </c>
      <c r="E8" s="87" t="s">
        <v>182</v>
      </c>
      <c r="F8" s="86" t="s">
        <v>183</v>
      </c>
      <c r="G8" s="88">
        <v>41704</v>
      </c>
    </row>
    <row r="9" spans="1:7" ht="43.5" customHeight="1" x14ac:dyDescent="0.2">
      <c r="A9" s="86">
        <v>2</v>
      </c>
      <c r="B9" s="86" t="s">
        <v>184</v>
      </c>
      <c r="C9" s="86" t="s">
        <v>185</v>
      </c>
      <c r="D9" s="87">
        <v>36900</v>
      </c>
      <c r="E9" s="87" t="s">
        <v>186</v>
      </c>
      <c r="F9" s="86" t="s">
        <v>187</v>
      </c>
      <c r="G9" s="88">
        <v>41704</v>
      </c>
    </row>
    <row r="10" spans="1:7" ht="46.5" customHeight="1" x14ac:dyDescent="0.2">
      <c r="A10" s="86">
        <v>3</v>
      </c>
      <c r="B10" s="86" t="s">
        <v>184</v>
      </c>
      <c r="C10" s="86" t="s">
        <v>185</v>
      </c>
      <c r="D10" s="87">
        <v>36900</v>
      </c>
      <c r="E10" s="87" t="s">
        <v>186</v>
      </c>
      <c r="F10" s="86" t="s">
        <v>188</v>
      </c>
      <c r="G10" s="88">
        <v>41704</v>
      </c>
    </row>
    <row r="11" spans="1:7" ht="45.75" customHeight="1" x14ac:dyDescent="0.2">
      <c r="A11" s="86">
        <v>4</v>
      </c>
      <c r="B11" s="86" t="s">
        <v>189</v>
      </c>
      <c r="C11" s="86" t="s">
        <v>190</v>
      </c>
      <c r="D11" s="87">
        <v>84255.44</v>
      </c>
      <c r="E11" s="87" t="s">
        <v>191</v>
      </c>
      <c r="F11" s="86" t="s">
        <v>192</v>
      </c>
      <c r="G11" s="88">
        <v>41820</v>
      </c>
    </row>
    <row r="12" spans="1:7" ht="30" customHeight="1" x14ac:dyDescent="0.2">
      <c r="A12" s="86">
        <v>5</v>
      </c>
      <c r="B12" s="86" t="s">
        <v>193</v>
      </c>
      <c r="C12" s="86" t="s">
        <v>194</v>
      </c>
      <c r="D12" s="87">
        <v>15017.1</v>
      </c>
      <c r="E12" s="87" t="s">
        <v>195</v>
      </c>
      <c r="F12" s="86" t="s">
        <v>196</v>
      </c>
      <c r="G12" s="88">
        <v>41708</v>
      </c>
    </row>
    <row r="13" spans="1:7" ht="30" customHeight="1" x14ac:dyDescent="0.2">
      <c r="A13" s="86">
        <v>6</v>
      </c>
      <c r="B13" s="86" t="s">
        <v>197</v>
      </c>
      <c r="C13" s="89" t="s">
        <v>198</v>
      </c>
      <c r="D13" s="87">
        <v>73179.23</v>
      </c>
      <c r="E13" s="87" t="s">
        <v>199</v>
      </c>
      <c r="F13" s="90" t="s">
        <v>200</v>
      </c>
      <c r="G13" s="88">
        <v>41820</v>
      </c>
    </row>
    <row r="14" spans="1:7" ht="30" customHeight="1" x14ac:dyDescent="0.2">
      <c r="A14" s="86">
        <v>7</v>
      </c>
      <c r="B14" s="86" t="s">
        <v>197</v>
      </c>
      <c r="C14" s="89" t="s">
        <v>198</v>
      </c>
      <c r="D14" s="87">
        <v>55831.62</v>
      </c>
      <c r="E14" s="87" t="s">
        <v>201</v>
      </c>
      <c r="F14" s="86" t="s">
        <v>202</v>
      </c>
      <c r="G14" s="88">
        <v>41739</v>
      </c>
    </row>
    <row r="15" spans="1:7" ht="30" customHeight="1" x14ac:dyDescent="0.2">
      <c r="A15" s="86">
        <v>8</v>
      </c>
      <c r="B15" s="86" t="s">
        <v>203</v>
      </c>
      <c r="C15" s="86" t="s">
        <v>204</v>
      </c>
      <c r="D15" s="87">
        <v>128636.14</v>
      </c>
      <c r="E15" s="87" t="s">
        <v>205</v>
      </c>
      <c r="F15" s="86" t="s">
        <v>206</v>
      </c>
      <c r="G15" s="88">
        <v>41897</v>
      </c>
    </row>
    <row r="16" spans="1:7" ht="30" customHeight="1" x14ac:dyDescent="0.2">
      <c r="A16" s="86">
        <v>9</v>
      </c>
      <c r="B16" s="86" t="s">
        <v>207</v>
      </c>
      <c r="C16" s="86" t="s">
        <v>204</v>
      </c>
      <c r="D16" s="87">
        <v>12661.5</v>
      </c>
      <c r="E16" s="87" t="s">
        <v>208</v>
      </c>
      <c r="F16" s="86"/>
      <c r="G16" s="86"/>
    </row>
    <row r="17" spans="1:7" ht="30" customHeight="1" x14ac:dyDescent="0.2">
      <c r="A17" s="86">
        <v>10</v>
      </c>
      <c r="B17" s="86" t="s">
        <v>209</v>
      </c>
      <c r="C17" s="86" t="s">
        <v>210</v>
      </c>
      <c r="D17" s="87">
        <v>20000</v>
      </c>
      <c r="E17" s="87" t="s">
        <v>211</v>
      </c>
      <c r="F17" s="86" t="s">
        <v>212</v>
      </c>
      <c r="G17" s="88">
        <v>41768</v>
      </c>
    </row>
    <row r="18" spans="1:7" ht="30" customHeight="1" x14ac:dyDescent="0.2">
      <c r="A18" s="86">
        <v>11</v>
      </c>
      <c r="B18" s="86" t="s">
        <v>213</v>
      </c>
      <c r="C18" s="86" t="s">
        <v>214</v>
      </c>
      <c r="D18" s="87">
        <v>2686.92</v>
      </c>
      <c r="E18" s="87" t="s">
        <v>215</v>
      </c>
      <c r="F18" s="86" t="s">
        <v>216</v>
      </c>
      <c r="G18" s="88">
        <v>41766</v>
      </c>
    </row>
    <row r="19" spans="1:7" ht="30" customHeight="1" x14ac:dyDescent="0.2">
      <c r="A19" s="86">
        <v>12</v>
      </c>
      <c r="B19" s="86" t="s">
        <v>217</v>
      </c>
      <c r="C19" s="86" t="s">
        <v>218</v>
      </c>
      <c r="D19" s="87">
        <v>14466.86</v>
      </c>
      <c r="E19" s="87" t="s">
        <v>219</v>
      </c>
      <c r="F19" s="86" t="s">
        <v>220</v>
      </c>
      <c r="G19" s="88">
        <v>41764</v>
      </c>
    </row>
    <row r="20" spans="1:7" ht="30" customHeight="1" x14ac:dyDescent="0.2">
      <c r="A20" s="86">
        <v>13</v>
      </c>
      <c r="B20" s="86" t="s">
        <v>221</v>
      </c>
      <c r="C20" s="86" t="s">
        <v>222</v>
      </c>
      <c r="D20" s="87">
        <v>22000</v>
      </c>
      <c r="E20" s="87" t="s">
        <v>223</v>
      </c>
      <c r="F20" s="86" t="s">
        <v>224</v>
      </c>
      <c r="G20" s="88">
        <v>41813</v>
      </c>
    </row>
    <row r="21" spans="1:7" ht="30" customHeight="1" x14ac:dyDescent="0.2">
      <c r="A21" s="86">
        <v>14</v>
      </c>
      <c r="B21" s="86" t="s">
        <v>225</v>
      </c>
      <c r="C21" s="86" t="s">
        <v>226</v>
      </c>
      <c r="D21" s="87">
        <v>15252</v>
      </c>
      <c r="E21" s="87" t="s">
        <v>223</v>
      </c>
      <c r="F21" s="86" t="s">
        <v>227</v>
      </c>
      <c r="G21" s="88">
        <v>41836</v>
      </c>
    </row>
    <row r="22" spans="1:7" ht="30" customHeight="1" x14ac:dyDescent="0.2">
      <c r="A22" s="86">
        <v>15</v>
      </c>
      <c r="B22" s="86" t="s">
        <v>228</v>
      </c>
      <c r="C22" s="86" t="s">
        <v>229</v>
      </c>
      <c r="D22" s="87">
        <v>12730.5</v>
      </c>
      <c r="E22" s="87" t="s">
        <v>230</v>
      </c>
      <c r="F22" s="86" t="s">
        <v>231</v>
      </c>
      <c r="G22" s="88">
        <v>41838</v>
      </c>
    </row>
    <row r="23" spans="1:7" ht="30" customHeight="1" x14ac:dyDescent="0.2">
      <c r="A23" s="86">
        <v>16</v>
      </c>
      <c r="B23" s="86" t="s">
        <v>232</v>
      </c>
      <c r="C23" s="86" t="s">
        <v>233</v>
      </c>
      <c r="D23" s="87">
        <v>165000</v>
      </c>
      <c r="E23" s="87" t="s">
        <v>234</v>
      </c>
      <c r="F23" s="86" t="s">
        <v>235</v>
      </c>
      <c r="G23" s="86" t="s">
        <v>236</v>
      </c>
    </row>
    <row r="24" spans="1:7" ht="45.75" customHeight="1" x14ac:dyDescent="0.2">
      <c r="A24" s="86">
        <v>17</v>
      </c>
      <c r="B24" s="86" t="s">
        <v>237</v>
      </c>
      <c r="C24" s="86" t="s">
        <v>185</v>
      </c>
      <c r="D24" s="87">
        <v>29300</v>
      </c>
      <c r="E24" s="87" t="s">
        <v>186</v>
      </c>
      <c r="F24" s="86" t="s">
        <v>238</v>
      </c>
      <c r="G24" s="88">
        <v>41774</v>
      </c>
    </row>
    <row r="25" spans="1:7" ht="30" customHeight="1" x14ac:dyDescent="0.2">
      <c r="A25" s="86">
        <v>18</v>
      </c>
      <c r="B25" s="86" t="s">
        <v>239</v>
      </c>
      <c r="C25" s="86" t="s">
        <v>240</v>
      </c>
      <c r="D25" s="87">
        <v>11280</v>
      </c>
      <c r="E25" s="87" t="s">
        <v>241</v>
      </c>
      <c r="F25" s="86" t="s">
        <v>242</v>
      </c>
      <c r="G25" s="88">
        <v>41824</v>
      </c>
    </row>
    <row r="26" spans="1:7" ht="46.5" customHeight="1" x14ac:dyDescent="0.2">
      <c r="A26" s="86">
        <v>19</v>
      </c>
      <c r="B26" s="86" t="s">
        <v>243</v>
      </c>
      <c r="C26" s="86" t="s">
        <v>244</v>
      </c>
      <c r="D26" s="87">
        <v>11229.9</v>
      </c>
      <c r="E26" s="87" t="s">
        <v>245</v>
      </c>
      <c r="F26" s="91" t="s">
        <v>246</v>
      </c>
      <c r="G26" s="86" t="s">
        <v>247</v>
      </c>
    </row>
    <row r="27" spans="1:7" ht="63.75" customHeight="1" x14ac:dyDescent="0.2">
      <c r="A27" s="86">
        <v>20</v>
      </c>
      <c r="B27" s="86" t="s">
        <v>248</v>
      </c>
      <c r="C27" s="86" t="s">
        <v>249</v>
      </c>
      <c r="D27" s="87">
        <v>24600</v>
      </c>
      <c r="E27" s="87" t="s">
        <v>191</v>
      </c>
      <c r="F27" s="86" t="s">
        <v>250</v>
      </c>
      <c r="G27" s="86" t="s">
        <v>251</v>
      </c>
    </row>
    <row r="28" spans="1:7" ht="42.75" customHeight="1" x14ac:dyDescent="0.2">
      <c r="A28" s="86">
        <v>21</v>
      </c>
      <c r="B28" s="86" t="s">
        <v>252</v>
      </c>
      <c r="C28" s="86" t="s">
        <v>253</v>
      </c>
      <c r="D28" s="87">
        <v>55000</v>
      </c>
      <c r="E28" s="87" t="s">
        <v>254</v>
      </c>
      <c r="F28" s="86"/>
      <c r="G28" s="86"/>
    </row>
    <row r="29" spans="1:7" ht="52.5" customHeight="1" x14ac:dyDescent="0.2">
      <c r="A29" s="86">
        <v>22</v>
      </c>
      <c r="B29" s="86" t="s">
        <v>255</v>
      </c>
      <c r="C29" s="86" t="s">
        <v>256</v>
      </c>
      <c r="D29" s="87">
        <v>25000</v>
      </c>
      <c r="E29" s="87" t="s">
        <v>186</v>
      </c>
      <c r="F29" s="86" t="s">
        <v>257</v>
      </c>
      <c r="G29" s="88">
        <v>41851</v>
      </c>
    </row>
    <row r="30" spans="1:7" ht="51" customHeight="1" x14ac:dyDescent="0.2">
      <c r="A30" s="86">
        <v>23</v>
      </c>
      <c r="B30" s="86" t="s">
        <v>258</v>
      </c>
      <c r="C30" s="86" t="s">
        <v>259</v>
      </c>
      <c r="D30" s="87">
        <v>131717.29999999999</v>
      </c>
      <c r="E30" s="87" t="s">
        <v>260</v>
      </c>
      <c r="F30" s="86"/>
      <c r="G30" s="86"/>
    </row>
    <row r="31" spans="1:7" ht="30" customHeight="1" x14ac:dyDescent="0.2">
      <c r="A31" s="86">
        <v>24</v>
      </c>
      <c r="B31" s="86" t="s">
        <v>261</v>
      </c>
      <c r="C31" s="86" t="s">
        <v>249</v>
      </c>
      <c r="D31" s="87">
        <v>27462.18</v>
      </c>
      <c r="E31" s="87" t="s">
        <v>262</v>
      </c>
      <c r="F31" s="86"/>
      <c r="G31" s="86"/>
    </row>
    <row r="32" spans="1:7" ht="30" customHeight="1" x14ac:dyDescent="0.2">
      <c r="A32" s="86">
        <v>25</v>
      </c>
      <c r="B32" s="86" t="s">
        <v>263</v>
      </c>
      <c r="C32" s="86" t="s">
        <v>264</v>
      </c>
      <c r="D32" s="87">
        <v>71333.3</v>
      </c>
      <c r="E32" s="87" t="s">
        <v>265</v>
      </c>
      <c r="F32" s="86" t="s">
        <v>266</v>
      </c>
      <c r="G32" s="88">
        <v>41900</v>
      </c>
    </row>
    <row r="33" spans="1:7" ht="47.25" customHeight="1" x14ac:dyDescent="0.2">
      <c r="A33" s="86">
        <v>26</v>
      </c>
      <c r="B33" s="86" t="s">
        <v>263</v>
      </c>
      <c r="C33" s="86" t="s">
        <v>264</v>
      </c>
      <c r="D33" s="87">
        <v>46143.99</v>
      </c>
      <c r="E33" s="92" t="s">
        <v>267</v>
      </c>
      <c r="F33" s="86"/>
      <c r="G33" s="86"/>
    </row>
    <row r="34" spans="1:7" ht="47.25" customHeight="1" x14ac:dyDescent="0.2">
      <c r="A34" s="86">
        <v>27</v>
      </c>
      <c r="B34" s="86" t="s">
        <v>268</v>
      </c>
      <c r="C34" s="86" t="s">
        <v>269</v>
      </c>
      <c r="D34" s="87">
        <v>27883.759999999998</v>
      </c>
      <c r="E34" s="87" t="s">
        <v>270</v>
      </c>
      <c r="F34" s="90" t="s">
        <v>271</v>
      </c>
      <c r="G34" s="90" t="s">
        <v>251</v>
      </c>
    </row>
    <row r="35" spans="1:7" ht="54" customHeight="1" x14ac:dyDescent="0.2">
      <c r="A35" s="86">
        <v>28</v>
      </c>
      <c r="B35" s="86" t="s">
        <v>272</v>
      </c>
      <c r="C35" s="86" t="s">
        <v>273</v>
      </c>
      <c r="D35" s="87">
        <v>10271.56</v>
      </c>
      <c r="E35" s="87" t="s">
        <v>274</v>
      </c>
      <c r="F35" s="90" t="s">
        <v>275</v>
      </c>
      <c r="G35" s="90" t="s">
        <v>251</v>
      </c>
    </row>
    <row r="36" spans="1:7" ht="30" customHeight="1" x14ac:dyDescent="0.2">
      <c r="A36" s="86">
        <v>29</v>
      </c>
      <c r="B36" s="86" t="s">
        <v>276</v>
      </c>
      <c r="C36" s="86" t="s">
        <v>277</v>
      </c>
      <c r="D36" s="87">
        <v>148982.57999999999</v>
      </c>
      <c r="E36" s="87" t="s">
        <v>278</v>
      </c>
      <c r="F36" s="90"/>
      <c r="G36" s="90"/>
    </row>
    <row r="37" spans="1:7" ht="30" customHeight="1" x14ac:dyDescent="0.2">
      <c r="A37" s="86">
        <v>30</v>
      </c>
      <c r="B37" s="86" t="s">
        <v>279</v>
      </c>
      <c r="C37" s="86" t="s">
        <v>280</v>
      </c>
      <c r="D37" s="87">
        <v>33374.129999999997</v>
      </c>
      <c r="E37" s="87" t="s">
        <v>201</v>
      </c>
      <c r="F37" s="90" t="s">
        <v>281</v>
      </c>
      <c r="G37" s="90" t="s">
        <v>251</v>
      </c>
    </row>
    <row r="38" spans="1:7" ht="30" customHeight="1" x14ac:dyDescent="0.2">
      <c r="A38" s="86"/>
      <c r="B38" s="86"/>
      <c r="C38" s="86" t="s">
        <v>282</v>
      </c>
      <c r="D38" s="93">
        <v>13619.49</v>
      </c>
      <c r="E38" s="87"/>
      <c r="F38" s="90"/>
      <c r="G38" s="90"/>
    </row>
    <row r="39" spans="1:7" ht="48" customHeight="1" x14ac:dyDescent="0.2">
      <c r="A39" s="86"/>
      <c r="B39" s="86" t="s">
        <v>221</v>
      </c>
      <c r="C39" s="86" t="s">
        <v>222</v>
      </c>
      <c r="D39" s="87">
        <v>27000</v>
      </c>
      <c r="E39" s="87" t="s">
        <v>223</v>
      </c>
      <c r="F39" s="86"/>
      <c r="G39" s="88"/>
    </row>
    <row r="40" spans="1:7" ht="63" customHeight="1" x14ac:dyDescent="0.2">
      <c r="A40" s="86"/>
      <c r="B40" s="86" t="s">
        <v>261</v>
      </c>
      <c r="C40" s="86" t="s">
        <v>249</v>
      </c>
      <c r="D40" s="17">
        <v>35582.93</v>
      </c>
      <c r="E40" s="87"/>
      <c r="F40" s="86"/>
      <c r="G40" s="86"/>
    </row>
    <row r="41" spans="1:7" ht="30" customHeight="1" x14ac:dyDescent="0.2">
      <c r="A41" s="86"/>
      <c r="B41" s="86"/>
      <c r="C41" s="91" t="s">
        <v>283</v>
      </c>
      <c r="D41" s="37">
        <v>30504</v>
      </c>
      <c r="E41" s="87" t="s">
        <v>223</v>
      </c>
      <c r="F41" s="90"/>
      <c r="G41" s="90"/>
    </row>
    <row r="42" spans="1:7" ht="30" customHeight="1" x14ac:dyDescent="0.2">
      <c r="A42" s="86"/>
      <c r="B42" s="86"/>
      <c r="C42" s="91" t="s">
        <v>283</v>
      </c>
      <c r="D42" s="37">
        <v>30504</v>
      </c>
      <c r="E42" s="87" t="s">
        <v>223</v>
      </c>
      <c r="F42" s="90"/>
      <c r="G42" s="90"/>
    </row>
    <row r="43" spans="1:7" ht="30" customHeight="1" x14ac:dyDescent="0.2">
      <c r="A43" s="86"/>
      <c r="B43" s="86"/>
      <c r="C43" s="91" t="s">
        <v>130</v>
      </c>
      <c r="D43" s="37">
        <v>2829</v>
      </c>
      <c r="E43" s="87"/>
      <c r="F43" s="90"/>
      <c r="G43" s="90"/>
    </row>
    <row r="44" spans="1:7" ht="30" customHeight="1" x14ac:dyDescent="0.2">
      <c r="A44" s="86"/>
      <c r="B44" s="86" t="s">
        <v>255</v>
      </c>
      <c r="C44" s="86" t="s">
        <v>256</v>
      </c>
      <c r="D44" s="87">
        <v>18000</v>
      </c>
      <c r="E44" s="87" t="s">
        <v>186</v>
      </c>
      <c r="F44" s="90"/>
      <c r="G44" s="90"/>
    </row>
    <row r="45" spans="1:7" ht="30" customHeight="1" x14ac:dyDescent="0.2">
      <c r="A45" s="86"/>
      <c r="B45" s="86" t="s">
        <v>228</v>
      </c>
      <c r="C45" s="86" t="s">
        <v>229</v>
      </c>
      <c r="D45" s="87">
        <v>16974</v>
      </c>
      <c r="E45" s="87" t="s">
        <v>230</v>
      </c>
      <c r="F45" s="90"/>
      <c r="G45" s="90"/>
    </row>
    <row r="46" spans="1:7" ht="57.75" customHeight="1" x14ac:dyDescent="0.2">
      <c r="A46" s="86"/>
      <c r="B46" s="86"/>
      <c r="C46" s="94" t="s">
        <v>64</v>
      </c>
      <c r="D46" s="87">
        <v>9225</v>
      </c>
      <c r="E46" s="87"/>
      <c r="F46" s="90"/>
      <c r="G46" s="90"/>
    </row>
    <row r="47" spans="1:7" ht="30" customHeight="1" x14ac:dyDescent="0.2">
      <c r="A47" s="86"/>
      <c r="B47" s="86" t="s">
        <v>279</v>
      </c>
      <c r="C47" s="86" t="s">
        <v>280</v>
      </c>
      <c r="D47" s="87">
        <v>21081.119999999999</v>
      </c>
      <c r="E47" s="87" t="s">
        <v>201</v>
      </c>
      <c r="F47" s="90"/>
      <c r="G47" s="90"/>
    </row>
    <row r="48" spans="1:7" ht="30" customHeight="1" x14ac:dyDescent="0.25">
      <c r="A48" s="86"/>
      <c r="B48" s="86"/>
      <c r="C48" s="95" t="s">
        <v>32</v>
      </c>
      <c r="D48" s="87">
        <v>38326.800000000003</v>
      </c>
      <c r="E48" s="87"/>
      <c r="F48" s="90"/>
      <c r="G48" s="90"/>
    </row>
    <row r="49" spans="1:7" ht="56.25" customHeight="1" x14ac:dyDescent="0.2">
      <c r="A49" s="86"/>
      <c r="B49" s="86" t="s">
        <v>258</v>
      </c>
      <c r="C49" s="86" t="s">
        <v>259</v>
      </c>
      <c r="D49" s="87">
        <v>63104.21</v>
      </c>
      <c r="E49" s="87" t="s">
        <v>260</v>
      </c>
      <c r="F49" s="90"/>
      <c r="G49" s="90"/>
    </row>
    <row r="50" spans="1:7" ht="40.5" customHeight="1" x14ac:dyDescent="0.2">
      <c r="A50" s="86"/>
      <c r="B50" s="86" t="s">
        <v>272</v>
      </c>
      <c r="C50" s="86" t="s">
        <v>273</v>
      </c>
      <c r="D50" s="17">
        <v>4429.34</v>
      </c>
      <c r="E50" s="87" t="s">
        <v>274</v>
      </c>
      <c r="F50" s="90"/>
      <c r="G50" s="90"/>
    </row>
    <row r="51" spans="1:7" ht="18" customHeight="1" x14ac:dyDescent="0.2">
      <c r="A51" s="86"/>
      <c r="B51" s="86"/>
      <c r="C51" s="86"/>
      <c r="D51" s="87"/>
      <c r="E51" s="87"/>
      <c r="F51" s="90"/>
      <c r="G51" s="90"/>
    </row>
    <row r="52" spans="1:7" ht="9.75" customHeight="1" x14ac:dyDescent="0.2">
      <c r="A52" s="86"/>
      <c r="B52" s="86"/>
      <c r="C52" s="86"/>
      <c r="D52" s="86"/>
      <c r="E52" s="86"/>
      <c r="F52" s="90"/>
      <c r="G52" s="90"/>
    </row>
    <row r="53" spans="1:7" ht="13.5" customHeight="1" x14ac:dyDescent="0.2">
      <c r="A53" s="86"/>
      <c r="B53" s="86"/>
      <c r="C53" s="86"/>
      <c r="D53" s="86"/>
      <c r="E53" s="86"/>
      <c r="F53" s="90"/>
      <c r="G53" s="90"/>
    </row>
    <row r="54" spans="1:7" ht="18" x14ac:dyDescent="0.25">
      <c r="A54" s="86"/>
      <c r="B54" s="86"/>
      <c r="C54" s="96" t="s">
        <v>126</v>
      </c>
      <c r="D54" s="92">
        <f>SUM(D8:D53)</f>
        <v>1692513.25</v>
      </c>
      <c r="E54" s="86"/>
      <c r="F54" s="90"/>
      <c r="G54" s="90"/>
    </row>
    <row r="55" spans="1:7" ht="18" x14ac:dyDescent="0.25">
      <c r="A55" s="86"/>
      <c r="B55" s="86"/>
      <c r="C55" s="96"/>
      <c r="D55" s="92"/>
      <c r="E55" s="86"/>
      <c r="F55" s="90"/>
      <c r="G55" s="90"/>
    </row>
    <row r="56" spans="1:7" ht="18" customHeight="1" x14ac:dyDescent="0.2">
      <c r="A56" s="1105" t="s">
        <v>144</v>
      </c>
      <c r="B56" s="1106"/>
      <c r="C56" s="1106"/>
      <c r="D56" s="1106"/>
      <c r="E56" s="1106"/>
      <c r="F56" s="1106"/>
      <c r="G56" s="1107"/>
    </row>
    <row r="57" spans="1:7" ht="18" x14ac:dyDescent="0.25">
      <c r="A57" s="86"/>
      <c r="B57" s="86"/>
      <c r="C57" s="96"/>
      <c r="D57" s="92"/>
      <c r="E57" s="86"/>
      <c r="F57" s="90"/>
      <c r="G57" s="90"/>
    </row>
    <row r="58" spans="1:7" x14ac:dyDescent="0.2">
      <c r="A58" s="86"/>
      <c r="B58" s="86"/>
      <c r="C58" s="86" t="s">
        <v>131</v>
      </c>
      <c r="D58" s="92">
        <v>7000</v>
      </c>
      <c r="E58" s="86"/>
      <c r="F58" s="90"/>
      <c r="G58" s="90"/>
    </row>
    <row r="59" spans="1:7" ht="38.25" x14ac:dyDescent="0.2">
      <c r="A59" s="86"/>
      <c r="B59" s="86"/>
      <c r="C59" s="86" t="s">
        <v>53</v>
      </c>
      <c r="D59" s="92">
        <v>14760</v>
      </c>
      <c r="E59" s="86"/>
      <c r="F59" s="90"/>
      <c r="G59" s="90"/>
    </row>
    <row r="60" spans="1:7" ht="38.25" x14ac:dyDescent="0.2">
      <c r="A60" s="86"/>
      <c r="B60" s="86"/>
      <c r="C60" s="86" t="s">
        <v>55</v>
      </c>
      <c r="D60" s="92">
        <v>14760</v>
      </c>
      <c r="E60" s="86"/>
      <c r="F60" s="90"/>
      <c r="G60" s="90"/>
    </row>
    <row r="61" spans="1:7" ht="25.5" x14ac:dyDescent="0.2">
      <c r="A61" s="86"/>
      <c r="B61" s="86"/>
      <c r="C61" s="86" t="s">
        <v>51</v>
      </c>
      <c r="D61" s="92">
        <v>35679.279999999999</v>
      </c>
      <c r="E61" s="86"/>
      <c r="F61" s="90"/>
      <c r="G61" s="90"/>
    </row>
    <row r="62" spans="1:7" ht="25.5" x14ac:dyDescent="0.2">
      <c r="A62" s="86"/>
      <c r="B62" s="86"/>
      <c r="C62" s="86" t="s">
        <v>51</v>
      </c>
      <c r="D62" s="92">
        <v>39384.28</v>
      </c>
      <c r="E62" s="86"/>
      <c r="F62" s="90"/>
      <c r="G62" s="90"/>
    </row>
    <row r="63" spans="1:7" ht="25.5" x14ac:dyDescent="0.2">
      <c r="A63" s="86"/>
      <c r="B63" s="86"/>
      <c r="C63" s="86" t="s">
        <v>57</v>
      </c>
      <c r="D63" s="92">
        <v>4354.2</v>
      </c>
      <c r="E63" s="86"/>
      <c r="F63" s="90"/>
      <c r="G63" s="90"/>
    </row>
    <row r="64" spans="1:7" x14ac:dyDescent="0.2">
      <c r="A64" s="86"/>
      <c r="B64" s="86"/>
      <c r="C64" s="86" t="s">
        <v>59</v>
      </c>
      <c r="D64" s="92">
        <v>4949.67</v>
      </c>
      <c r="E64" s="86"/>
      <c r="F64" s="90"/>
      <c r="G64" s="90"/>
    </row>
    <row r="65" spans="1:7" ht="25.5" x14ac:dyDescent="0.2">
      <c r="A65" s="86"/>
      <c r="B65" s="86"/>
      <c r="C65" s="86" t="s">
        <v>134</v>
      </c>
      <c r="D65" s="36">
        <v>12730.5</v>
      </c>
      <c r="E65" s="86"/>
      <c r="F65" s="90"/>
      <c r="G65" s="90"/>
    </row>
    <row r="66" spans="1:7" x14ac:dyDescent="0.2">
      <c r="A66" s="86"/>
      <c r="B66" s="86"/>
      <c r="C66" s="86" t="s">
        <v>39</v>
      </c>
      <c r="D66" s="92">
        <v>11278.2</v>
      </c>
      <c r="E66" s="86"/>
      <c r="F66" s="90"/>
      <c r="G66" s="90"/>
    </row>
    <row r="67" spans="1:7" ht="25.5" x14ac:dyDescent="0.2">
      <c r="A67" s="86"/>
      <c r="B67" s="86"/>
      <c r="C67" s="86" t="s">
        <v>136</v>
      </c>
      <c r="D67" s="17">
        <v>3835.3</v>
      </c>
      <c r="E67" s="86"/>
      <c r="F67" s="90"/>
      <c r="G67" s="90"/>
    </row>
    <row r="68" spans="1:7" ht="25.5" x14ac:dyDescent="0.2">
      <c r="A68" s="86"/>
      <c r="B68" s="86"/>
      <c r="C68" s="86" t="s">
        <v>36</v>
      </c>
      <c r="D68" s="17">
        <v>10444.469999999999</v>
      </c>
      <c r="E68" s="86"/>
      <c r="F68" s="90"/>
      <c r="G68" s="90"/>
    </row>
    <row r="69" spans="1:7" ht="25.5" x14ac:dyDescent="0.2">
      <c r="A69" s="86"/>
      <c r="B69" s="86"/>
      <c r="C69" s="86" t="s">
        <v>36</v>
      </c>
      <c r="D69" s="17">
        <v>11977.69</v>
      </c>
      <c r="E69" s="86"/>
      <c r="F69" s="90"/>
      <c r="G69" s="90"/>
    </row>
    <row r="70" spans="1:7" x14ac:dyDescent="0.2">
      <c r="A70" s="86"/>
      <c r="B70" s="86"/>
      <c r="C70" s="86" t="s">
        <v>38</v>
      </c>
      <c r="D70" s="92">
        <v>4650</v>
      </c>
      <c r="E70" s="86"/>
      <c r="F70" s="90"/>
      <c r="G70" s="90"/>
    </row>
    <row r="71" spans="1:7" x14ac:dyDescent="0.2">
      <c r="A71" s="86"/>
      <c r="B71" s="86"/>
      <c r="C71" s="86" t="s">
        <v>38</v>
      </c>
      <c r="D71" s="92">
        <v>60853.87</v>
      </c>
      <c r="E71" s="86"/>
      <c r="F71" s="90"/>
      <c r="G71" s="100" t="s">
        <v>284</v>
      </c>
    </row>
    <row r="72" spans="1:7" ht="25.5" x14ac:dyDescent="0.2">
      <c r="A72" s="86"/>
      <c r="B72" s="86"/>
      <c r="C72" s="86" t="s">
        <v>285</v>
      </c>
      <c r="D72" s="17">
        <v>126339.45</v>
      </c>
      <c r="E72" s="86"/>
      <c r="F72" s="90"/>
      <c r="G72" s="90"/>
    </row>
    <row r="73" spans="1:7" ht="25.5" x14ac:dyDescent="0.2">
      <c r="A73" s="86"/>
      <c r="B73" s="86"/>
      <c r="C73" s="86" t="s">
        <v>285</v>
      </c>
      <c r="D73" s="17">
        <v>42295.89</v>
      </c>
      <c r="E73" s="86"/>
      <c r="F73" s="90"/>
      <c r="G73" s="90"/>
    </row>
    <row r="74" spans="1:7" ht="25.5" x14ac:dyDescent="0.2">
      <c r="A74" s="86"/>
      <c r="B74" s="86"/>
      <c r="C74" s="86" t="s">
        <v>29</v>
      </c>
      <c r="D74" s="17">
        <v>44464.5</v>
      </c>
      <c r="E74" s="86"/>
      <c r="F74" s="90"/>
      <c r="G74" s="90"/>
    </row>
    <row r="75" spans="1:7" ht="38.25" x14ac:dyDescent="0.2">
      <c r="A75" s="86"/>
      <c r="B75" s="86"/>
      <c r="C75" s="86" t="s">
        <v>76</v>
      </c>
      <c r="D75" s="17">
        <v>12921.15</v>
      </c>
      <c r="E75" s="86"/>
      <c r="F75" s="90"/>
      <c r="G75" s="90"/>
    </row>
    <row r="76" spans="1:7" ht="38.25" x14ac:dyDescent="0.2">
      <c r="A76" s="86"/>
      <c r="B76" s="86"/>
      <c r="C76" s="86" t="s">
        <v>76</v>
      </c>
      <c r="D76" s="17">
        <v>11186.85</v>
      </c>
      <c r="E76" s="86"/>
      <c r="F76" s="90"/>
      <c r="G76" s="90"/>
    </row>
    <row r="77" spans="1:7" x14ac:dyDescent="0.2">
      <c r="A77" s="86"/>
      <c r="B77" s="86"/>
      <c r="C77" s="86" t="s">
        <v>87</v>
      </c>
      <c r="D77" s="17">
        <v>20183.75</v>
      </c>
      <c r="E77" s="86"/>
      <c r="F77" s="90"/>
      <c r="G77" s="90"/>
    </row>
    <row r="78" spans="1:7" ht="38.25" x14ac:dyDescent="0.2">
      <c r="A78" s="86"/>
      <c r="B78" s="86"/>
      <c r="C78" s="86" t="s">
        <v>46</v>
      </c>
      <c r="D78" s="17">
        <v>286225.91999999998</v>
      </c>
      <c r="E78" s="86"/>
      <c r="F78" s="90"/>
      <c r="G78" s="90"/>
    </row>
    <row r="79" spans="1:7" ht="25.5" x14ac:dyDescent="0.2">
      <c r="A79" s="97"/>
      <c r="B79" s="98"/>
      <c r="C79" s="86" t="s">
        <v>48</v>
      </c>
      <c r="D79" s="17">
        <v>14556</v>
      </c>
      <c r="E79" s="98"/>
      <c r="F79" s="99"/>
      <c r="G79" s="90"/>
    </row>
    <row r="80" spans="1:7" ht="38.25" x14ac:dyDescent="0.2">
      <c r="A80" s="97"/>
      <c r="B80" s="86"/>
      <c r="C80" s="86" t="s">
        <v>107</v>
      </c>
      <c r="D80" s="17">
        <v>4164.88</v>
      </c>
      <c r="E80" s="86"/>
      <c r="F80" s="90"/>
      <c r="G80" s="90"/>
    </row>
    <row r="81" spans="1:7" x14ac:dyDescent="0.2">
      <c r="A81" s="97"/>
      <c r="B81" s="86"/>
      <c r="C81" s="86"/>
      <c r="D81" s="86"/>
      <c r="E81" s="86"/>
      <c r="F81" s="90"/>
      <c r="G81" s="90"/>
    </row>
    <row r="82" spans="1:7" x14ac:dyDescent="0.2">
      <c r="A82" s="97"/>
      <c r="B82" s="86"/>
      <c r="C82" s="86"/>
      <c r="D82" s="87">
        <f>SUM(D58:D81)</f>
        <v>798995.85</v>
      </c>
      <c r="E82" s="86"/>
      <c r="F82" s="90"/>
      <c r="G82" s="90"/>
    </row>
  </sheetData>
  <sheetProtection password="DBE2" sheet="1" objects="1" scenarios="1"/>
  <customSheetViews>
    <customSheetView guid="{DDFEA09E-5C9E-4DA7-B63E-4B9FDBDBAE41}" topLeftCell="A55">
      <selection activeCell="A100" sqref="A100"/>
      <pageMargins left="0.70866141732283472" right="0.70866141732283472" top="0.74803149606299213" bottom="0.74803149606299213" header="0.31496062992125984" footer="0.31496062992125984"/>
      <pageSetup paperSize="9" orientation="landscape" r:id="rId1"/>
    </customSheetView>
    <customSheetView guid="{2DE4A718-D10D-45BE-A692-6F08324EE22A}" topLeftCell="A55">
      <selection activeCell="A100" sqref="A100"/>
      <pageMargins left="0.70866141732283472" right="0.70866141732283472" top="0.74803149606299213" bottom="0.74803149606299213" header="0.31496062992125984" footer="0.31496062992125984"/>
      <pageSetup paperSize="9" orientation="landscape" r:id="rId2"/>
    </customSheetView>
    <customSheetView guid="{872556B0-57C4-45A5-8C4E-72424E156004}" topLeftCell="A55">
      <selection activeCell="A100" sqref="A100"/>
      <pageMargins left="0.70866141732283472" right="0.70866141732283472" top="0.74803149606299213" bottom="0.74803149606299213" header="0.31496062992125984" footer="0.31496062992125984"/>
      <pageSetup paperSize="9" orientation="landscape" r:id="rId3"/>
    </customSheetView>
  </customSheetViews>
  <mergeCells count="1">
    <mergeCell ref="A56:G56"/>
  </mergeCells>
  <pageMargins left="0.70866141732283472" right="0.70866141732283472" top="0.74803149606299213" bottom="0.74803149606299213" header="0.31496062992125984" footer="0.31496062992125984"/>
  <pageSetup paperSize="9" orientation="landscape"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9"/>
  <dimension ref="A2:AD349"/>
  <sheetViews>
    <sheetView tabSelected="1" zoomScaleNormal="100" zoomScaleSheetLayoutView="110" workbookViewId="0">
      <pane xSplit="5" ySplit="16" topLeftCell="G217" activePane="bottomRight" state="frozen"/>
      <selection pane="topRight" activeCell="F1" sqref="F1"/>
      <selection pane="bottomLeft" activeCell="A13" sqref="A13"/>
      <selection pane="bottomRight" activeCell="E9" sqref="E9"/>
    </sheetView>
  </sheetViews>
  <sheetFormatPr defaultRowHeight="13.5" outlineLevelRow="2" x14ac:dyDescent="0.25"/>
  <cols>
    <col min="1" max="1" width="4.5703125" style="1" customWidth="1"/>
    <col min="2" max="3" width="2.7109375" style="2" customWidth="1"/>
    <col min="4" max="4" width="5.85546875" style="2" customWidth="1"/>
    <col min="5" max="5" width="52.85546875" style="3" customWidth="1"/>
    <col min="6" max="6" width="24.42578125" style="2" customWidth="1"/>
    <col min="7" max="7" width="15.5703125" style="2" customWidth="1"/>
    <col min="8" max="8" width="16.85546875" style="2" customWidth="1"/>
    <col min="9" max="9" width="9.140625" style="2" hidden="1" customWidth="1"/>
    <col min="10" max="10" width="19.42578125" style="2" customWidth="1"/>
    <col min="11" max="11" width="19.85546875" style="2" customWidth="1"/>
    <col min="12" max="12" width="16.42578125" style="2" customWidth="1"/>
    <col min="13" max="13" width="13.7109375" style="2" customWidth="1"/>
    <col min="14" max="14" width="11.28515625" style="2" customWidth="1"/>
    <col min="15" max="15" width="24.7109375" style="228" customWidth="1"/>
    <col min="16" max="17" width="16.42578125" style="228" customWidth="1"/>
    <col min="18" max="18" width="17.7109375" style="228" customWidth="1"/>
    <col min="19" max="21" width="24" style="2" customWidth="1"/>
    <col min="22" max="22" width="17.140625" style="2" customWidth="1"/>
    <col min="23" max="24" width="12.85546875" style="2" customWidth="1"/>
    <col min="25" max="25" width="27.7109375" style="2" customWidth="1"/>
    <col min="26" max="16384" width="9.140625" style="2"/>
  </cols>
  <sheetData>
    <row r="2" spans="1:27" ht="17.25" customHeight="1" x14ac:dyDescent="0.3">
      <c r="A2" s="1079" t="s">
        <v>396</v>
      </c>
      <c r="B2" s="1079"/>
      <c r="C2" s="1079"/>
      <c r="D2" s="1079"/>
      <c r="E2" s="127"/>
      <c r="F2" s="4"/>
      <c r="G2" s="1080" t="s">
        <v>0</v>
      </c>
      <c r="H2" s="1080"/>
      <c r="I2" s="374"/>
      <c r="J2" s="373" t="s">
        <v>1</v>
      </c>
      <c r="K2" s="372" t="s">
        <v>2</v>
      </c>
      <c r="L2" s="5"/>
      <c r="M2" s="1111" t="s">
        <v>1180</v>
      </c>
      <c r="N2" s="1111"/>
      <c r="O2" s="1111"/>
    </row>
    <row r="3" spans="1:27" ht="15.75" customHeight="1" thickBot="1" x14ac:dyDescent="0.3">
      <c r="A3" s="1084" t="s">
        <v>395</v>
      </c>
      <c r="B3" s="1084"/>
      <c r="C3" s="1084"/>
      <c r="D3" s="417"/>
      <c r="E3" s="164"/>
      <c r="G3" s="371">
        <v>2012</v>
      </c>
      <c r="H3" s="370">
        <v>4742089.8</v>
      </c>
      <c r="I3" s="370"/>
      <c r="J3" s="370">
        <f>J16</f>
        <v>23093462.809999999</v>
      </c>
      <c r="K3" s="370">
        <f>H10-J3</f>
        <v>-70024.139999996871</v>
      </c>
      <c r="M3" s="4"/>
      <c r="N3" s="4"/>
    </row>
    <row r="4" spans="1:27" ht="19.5" customHeight="1" thickTop="1" x14ac:dyDescent="0.25">
      <c r="A4" s="1081" t="s">
        <v>393</v>
      </c>
      <c r="B4" s="1081"/>
      <c r="C4" s="1081"/>
      <c r="D4" s="1081"/>
      <c r="E4" s="128"/>
      <c r="G4" s="371">
        <v>2013</v>
      </c>
      <c r="H4" s="370">
        <v>3740468.55</v>
      </c>
      <c r="M4" s="1108"/>
      <c r="N4" s="1112" t="s">
        <v>1181</v>
      </c>
      <c r="O4" s="1113"/>
    </row>
    <row r="5" spans="1:27" ht="18.75" customHeight="1" x14ac:dyDescent="0.25">
      <c r="A5" s="1085" t="s">
        <v>397</v>
      </c>
      <c r="B5" s="1085"/>
      <c r="C5" s="1085"/>
      <c r="D5" s="418"/>
      <c r="E5" s="165"/>
      <c r="G5" s="371">
        <v>2013</v>
      </c>
      <c r="H5" s="370">
        <v>748093.71</v>
      </c>
      <c r="M5" s="1109"/>
      <c r="N5" s="1114" t="s">
        <v>1182</v>
      </c>
      <c r="O5" s="1115"/>
    </row>
    <row r="6" spans="1:27" ht="13.5" customHeight="1" thickBot="1" x14ac:dyDescent="0.3">
      <c r="A6" s="1086" t="s">
        <v>394</v>
      </c>
      <c r="B6" s="1086"/>
      <c r="C6" s="1086"/>
      <c r="D6" s="419"/>
      <c r="E6" s="163"/>
      <c r="G6" s="371">
        <v>2013</v>
      </c>
      <c r="H6" s="370">
        <v>292199.94</v>
      </c>
      <c r="M6" s="1110"/>
      <c r="N6" s="1116" t="s">
        <v>1183</v>
      </c>
      <c r="O6" s="1117"/>
    </row>
    <row r="7" spans="1:27" ht="13.5" customHeight="1" thickTop="1" x14ac:dyDescent="0.25">
      <c r="A7" s="729"/>
      <c r="B7" s="729"/>
      <c r="C7" s="729"/>
      <c r="D7" s="730"/>
      <c r="G7" s="371">
        <v>2014</v>
      </c>
      <c r="H7" s="370">
        <v>4524323.93</v>
      </c>
    </row>
    <row r="8" spans="1:27" ht="13.5" customHeight="1" x14ac:dyDescent="0.25">
      <c r="A8" s="729"/>
      <c r="B8" s="729"/>
      <c r="C8" s="729"/>
      <c r="D8" s="730"/>
      <c r="G8" s="733">
        <v>2015</v>
      </c>
      <c r="H8" s="734">
        <v>4798374.75</v>
      </c>
      <c r="L8" s="4"/>
      <c r="M8" s="4"/>
      <c r="N8" s="4"/>
    </row>
    <row r="9" spans="1:27" ht="13.5" customHeight="1" x14ac:dyDescent="0.25">
      <c r="A9" s="729"/>
      <c r="B9" s="729"/>
      <c r="C9" s="729"/>
      <c r="D9" s="730"/>
      <c r="G9" s="733">
        <v>2016</v>
      </c>
      <c r="H9" s="734">
        <v>4177887.99</v>
      </c>
      <c r="L9" s="4"/>
      <c r="M9" s="4"/>
      <c r="N9" s="4"/>
    </row>
    <row r="10" spans="1:27" ht="13.5" customHeight="1" x14ac:dyDescent="0.25">
      <c r="A10" s="729"/>
      <c r="B10" s="729"/>
      <c r="C10" s="729"/>
      <c r="D10" s="730"/>
      <c r="G10" s="733"/>
      <c r="H10" s="734">
        <f>SUM(H3:H9)</f>
        <v>23023438.670000002</v>
      </c>
    </row>
    <row r="11" spans="1:27" ht="13.5" customHeight="1" x14ac:dyDescent="0.25">
      <c r="A11" s="729"/>
      <c r="B11" s="729"/>
      <c r="C11" s="729"/>
      <c r="D11" s="730"/>
      <c r="H11" s="652"/>
    </row>
    <row r="12" spans="1:27" ht="8.25" customHeight="1" x14ac:dyDescent="0.25"/>
    <row r="13" spans="1:27" ht="15.75" customHeight="1" x14ac:dyDescent="0.25">
      <c r="B13" s="1082" t="s">
        <v>308</v>
      </c>
      <c r="C13" s="1082"/>
      <c r="D13" s="1082"/>
      <c r="E13" s="1082"/>
      <c r="F13" s="1082"/>
      <c r="G13" s="1082"/>
      <c r="H13" s="1082"/>
      <c r="I13" s="1082"/>
      <c r="J13" s="1082"/>
      <c r="K13" s="1082"/>
      <c r="L13" s="1082"/>
      <c r="M13" s="1082"/>
      <c r="N13" s="369"/>
      <c r="O13" s="369"/>
      <c r="P13" s="369"/>
      <c r="Q13" s="369"/>
      <c r="R13" s="369"/>
      <c r="AA13" s="368"/>
    </row>
    <row r="14" spans="1:27" ht="3.75" customHeight="1" x14ac:dyDescent="0.25">
      <c r="F14" s="1083"/>
      <c r="G14" s="1083"/>
      <c r="H14" s="1083"/>
      <c r="J14" s="6"/>
      <c r="M14" s="6"/>
      <c r="N14" s="6"/>
      <c r="O14" s="367"/>
      <c r="P14" s="367"/>
      <c r="Q14" s="367"/>
      <c r="R14" s="367"/>
    </row>
    <row r="15" spans="1:27" s="7" customFormat="1" ht="43.5" customHeight="1" x14ac:dyDescent="0.2">
      <c r="A15" s="167"/>
      <c r="B15" s="366" t="s">
        <v>3</v>
      </c>
      <c r="C15" s="366" t="s">
        <v>4</v>
      </c>
      <c r="D15" s="366" t="s">
        <v>5</v>
      </c>
      <c r="E15" s="365" t="s">
        <v>6</v>
      </c>
      <c r="F15" s="364" t="s">
        <v>7</v>
      </c>
      <c r="G15" s="364" t="s">
        <v>8</v>
      </c>
      <c r="H15" s="364" t="s">
        <v>9</v>
      </c>
      <c r="I15" s="364" t="s">
        <v>10</v>
      </c>
      <c r="J15" s="364" t="s">
        <v>11</v>
      </c>
      <c r="K15" s="364" t="s">
        <v>659</v>
      </c>
      <c r="L15" s="364" t="s">
        <v>658</v>
      </c>
      <c r="M15" s="364" t="s">
        <v>657</v>
      </c>
      <c r="N15" s="364" t="s">
        <v>488</v>
      </c>
      <c r="O15" s="363" t="s">
        <v>656</v>
      </c>
      <c r="P15" s="363" t="s">
        <v>655</v>
      </c>
      <c r="Q15" s="363" t="s">
        <v>654</v>
      </c>
      <c r="R15" s="363" t="s">
        <v>653</v>
      </c>
      <c r="S15" s="363" t="s">
        <v>12</v>
      </c>
      <c r="T15" s="363" t="s">
        <v>388</v>
      </c>
      <c r="U15" s="363" t="s">
        <v>13</v>
      </c>
      <c r="V15" s="363" t="s">
        <v>652</v>
      </c>
      <c r="W15" s="363" t="s">
        <v>651</v>
      </c>
      <c r="X15" s="363" t="s">
        <v>650</v>
      </c>
      <c r="Y15" s="363" t="s">
        <v>649</v>
      </c>
    </row>
    <row r="16" spans="1:27" s="8" customFormat="1" ht="18.75" customHeight="1" x14ac:dyDescent="0.25">
      <c r="A16" s="168" t="s">
        <v>14</v>
      </c>
      <c r="B16" s="358"/>
      <c r="C16" s="358"/>
      <c r="D16" s="358"/>
      <c r="E16" s="362"/>
      <c r="F16" s="361">
        <f>SUM(F17:F368)-F36-F37-F44-F45-F47-F48-F49-F50-F51-F56-F82-F107-F108-F112-F113-F133-F134-F135-F139-F140-F141-F142-F143-F144-F167-F168-F169-F170-F234-F235</f>
        <v>40884173.20000001</v>
      </c>
      <c r="G16" s="361">
        <f t="shared" ref="G16:J16" si="0">SUM(G17:G368)-G36-G37-G44-G45-G47-G48-G49-G50-G51-G56-G82-G107-G108-G112-G113-G133-G134-G135-G139-G140-G141-G142-G143-G144-G167-G168-G169-G170-G234-G235</f>
        <v>40884173.200000018</v>
      </c>
      <c r="H16" s="361">
        <f>SUM(H17:H344)-H36-H37-H44-H45-H47-H48-H49-H50-H51-H56-H82-H107-H108-H112-H113-H133-H134-H135-H139-H140-H141-H142-H143-H144-H167-H168-H169-H170-H234-H235</f>
        <v>31023882.310000006</v>
      </c>
      <c r="I16" s="361" t="e">
        <f t="shared" si="0"/>
        <v>#REF!</v>
      </c>
      <c r="J16" s="361">
        <f t="shared" si="0"/>
        <v>23093462.809999999</v>
      </c>
      <c r="K16" s="361">
        <f t="shared" ref="K16:L16" si="1">SUM(K17:K368)-K36-K37-K44-K45-K47-K48-K49-K50-K51-K56-K82-K107-K108-K133-K134-K135-K139-K140-K141-K142-K143-K144-K167-K168-K169-K170-K234-K235</f>
        <v>7931016.6499999994</v>
      </c>
      <c r="L16" s="361">
        <f t="shared" si="1"/>
        <v>18313765.490000006</v>
      </c>
      <c r="M16" s="360"/>
      <c r="N16" s="360"/>
      <c r="O16" s="359"/>
      <c r="P16" s="359"/>
      <c r="Q16" s="359"/>
      <c r="R16" s="359"/>
      <c r="S16" s="358"/>
      <c r="T16" s="358"/>
      <c r="U16" s="358"/>
      <c r="V16" s="358"/>
      <c r="W16" s="358"/>
      <c r="X16" s="358"/>
      <c r="Y16" s="358"/>
    </row>
    <row r="17" spans="1:25" s="10" customFormat="1" ht="30" x14ac:dyDescent="0.25">
      <c r="A17" s="9">
        <v>1</v>
      </c>
      <c r="B17" s="340">
        <v>4</v>
      </c>
      <c r="C17" s="339">
        <v>1</v>
      </c>
      <c r="D17" s="381">
        <v>21</v>
      </c>
      <c r="E17" s="375" t="s">
        <v>305</v>
      </c>
      <c r="F17" s="196">
        <v>434000</v>
      </c>
      <c r="G17" s="196">
        <v>434000</v>
      </c>
      <c r="H17" s="196">
        <v>434000</v>
      </c>
      <c r="I17" s="173"/>
      <c r="J17" s="196">
        <f>ΠΛΗΡΩΜΕΣ!AG87</f>
        <v>434000</v>
      </c>
      <c r="K17" s="196">
        <f>H17-J17</f>
        <v>0</v>
      </c>
      <c r="L17" s="196">
        <f>F17-J17</f>
        <v>0</v>
      </c>
      <c r="M17" s="348" t="s">
        <v>582</v>
      </c>
      <c r="N17" s="375" t="s">
        <v>424</v>
      </c>
      <c r="O17" s="173" t="s">
        <v>582</v>
      </c>
      <c r="P17" s="173" t="s">
        <v>423</v>
      </c>
      <c r="Q17" s="173" t="s">
        <v>531</v>
      </c>
      <c r="R17" s="173" t="s">
        <v>501</v>
      </c>
      <c r="S17" s="173" t="s">
        <v>341</v>
      </c>
      <c r="T17" s="173" t="s">
        <v>392</v>
      </c>
      <c r="U17" s="173" t="s">
        <v>17</v>
      </c>
      <c r="V17" s="341" t="s">
        <v>494</v>
      </c>
      <c r="W17" s="173"/>
      <c r="X17" s="173"/>
      <c r="Y17" s="173" t="s">
        <v>648</v>
      </c>
    </row>
    <row r="18" spans="1:25" ht="30" x14ac:dyDescent="0.25">
      <c r="A18" s="1">
        <v>2</v>
      </c>
      <c r="B18" s="340">
        <v>4</v>
      </c>
      <c r="C18" s="339">
        <v>1</v>
      </c>
      <c r="D18" s="339">
        <v>6</v>
      </c>
      <c r="E18" s="351" t="s">
        <v>18</v>
      </c>
      <c r="F18" s="231">
        <v>150000</v>
      </c>
      <c r="G18" s="231">
        <v>150000</v>
      </c>
      <c r="H18" s="231" t="s">
        <v>882</v>
      </c>
      <c r="I18" s="353"/>
      <c r="J18" s="913">
        <f>ΠΛΗΡΩΜΕΣ!AG409</f>
        <v>130999.69</v>
      </c>
      <c r="K18" s="257">
        <f>H18-J18</f>
        <v>15870.760000000009</v>
      </c>
      <c r="L18" s="257">
        <f>F18-J18</f>
        <v>19000.309999999998</v>
      </c>
      <c r="M18" s="352"/>
      <c r="N18" s="286"/>
      <c r="O18" s="742" t="s">
        <v>883</v>
      </c>
      <c r="P18" s="232" t="s">
        <v>432</v>
      </c>
      <c r="Q18" s="249" t="s">
        <v>442</v>
      </c>
      <c r="R18" s="253" t="s">
        <v>540</v>
      </c>
      <c r="S18" s="213" t="s">
        <v>1050</v>
      </c>
      <c r="T18" s="209"/>
      <c r="U18" s="212" t="s">
        <v>17</v>
      </c>
      <c r="V18" s="248" t="s">
        <v>422</v>
      </c>
      <c r="W18" s="250"/>
      <c r="X18" s="248"/>
      <c r="Y18" s="285" t="s">
        <v>647</v>
      </c>
    </row>
    <row r="19" spans="1:25" ht="25.5" x14ac:dyDescent="0.25">
      <c r="A19" s="9">
        <v>3</v>
      </c>
      <c r="B19" s="340">
        <v>4</v>
      </c>
      <c r="C19" s="339">
        <v>1</v>
      </c>
      <c r="D19" s="339">
        <v>7</v>
      </c>
      <c r="E19" s="351" t="s">
        <v>19</v>
      </c>
      <c r="F19" s="231">
        <v>600000</v>
      </c>
      <c r="G19" s="231">
        <v>600000</v>
      </c>
      <c r="H19" s="231">
        <v>490011.06</v>
      </c>
      <c r="I19" s="353"/>
      <c r="J19" s="913">
        <f>ΠΛΗΡΩΜΕΣ!AG499</f>
        <v>254483.93000000002</v>
      </c>
      <c r="K19" s="257">
        <f>H19-J19</f>
        <v>235527.12999999998</v>
      </c>
      <c r="L19" s="257">
        <f>F19-J19</f>
        <v>345516.06999999995</v>
      </c>
      <c r="M19" s="352"/>
      <c r="N19" s="286"/>
      <c r="O19" s="249" t="s">
        <v>1045</v>
      </c>
      <c r="P19" s="232" t="s">
        <v>432</v>
      </c>
      <c r="Q19" s="350" t="s">
        <v>442</v>
      </c>
      <c r="R19" s="249" t="s">
        <v>338</v>
      </c>
      <c r="S19" s="209" t="s">
        <v>341</v>
      </c>
      <c r="T19" s="209" t="s">
        <v>1008</v>
      </c>
      <c r="U19" s="212" t="s">
        <v>1009</v>
      </c>
      <c r="V19" s="261" t="s">
        <v>422</v>
      </c>
      <c r="W19" s="250"/>
      <c r="X19" s="261"/>
      <c r="Y19" s="285" t="s">
        <v>646</v>
      </c>
    </row>
    <row r="20" spans="1:25" ht="24.4" customHeight="1" x14ac:dyDescent="0.25">
      <c r="A20" s="1">
        <v>4</v>
      </c>
      <c r="B20" s="340">
        <v>4</v>
      </c>
      <c r="C20" s="339">
        <v>1</v>
      </c>
      <c r="D20" s="339">
        <v>8</v>
      </c>
      <c r="E20" s="357" t="s">
        <v>20</v>
      </c>
      <c r="F20" s="305">
        <v>0</v>
      </c>
      <c r="G20" s="305">
        <v>0</v>
      </c>
      <c r="H20" s="355"/>
      <c r="I20" s="355"/>
      <c r="J20" s="355"/>
      <c r="K20" s="275">
        <f>H20-J20</f>
        <v>0</v>
      </c>
      <c r="L20" s="275">
        <f>F20-J20</f>
        <v>0</v>
      </c>
      <c r="M20" s="354"/>
      <c r="N20" s="292"/>
      <c r="O20" s="291" t="s">
        <v>539</v>
      </c>
      <c r="P20" s="273" t="s">
        <v>432</v>
      </c>
      <c r="Q20" s="291" t="s">
        <v>442</v>
      </c>
      <c r="R20" s="291" t="s">
        <v>425</v>
      </c>
      <c r="S20" s="272" t="s">
        <v>341</v>
      </c>
      <c r="T20" s="272" t="s">
        <v>932</v>
      </c>
      <c r="U20" s="289" t="s">
        <v>934</v>
      </c>
      <c r="V20" s="271" t="s">
        <v>539</v>
      </c>
      <c r="W20" s="532"/>
      <c r="X20" s="271"/>
      <c r="Y20" s="288" t="s">
        <v>645</v>
      </c>
    </row>
    <row r="21" spans="1:25" ht="30.6" customHeight="1" x14ac:dyDescent="0.25">
      <c r="A21" s="9">
        <v>5</v>
      </c>
      <c r="B21" s="340">
        <v>4</v>
      </c>
      <c r="C21" s="339">
        <v>1</v>
      </c>
      <c r="D21" s="339">
        <v>9</v>
      </c>
      <c r="E21" s="357" t="s">
        <v>21</v>
      </c>
      <c r="F21" s="356">
        <v>0</v>
      </c>
      <c r="G21" s="356">
        <v>0</v>
      </c>
      <c r="H21" s="355"/>
      <c r="I21" s="355"/>
      <c r="J21" s="355"/>
      <c r="K21" s="355"/>
      <c r="L21" s="355"/>
      <c r="M21" s="354"/>
      <c r="N21" s="292"/>
      <c r="O21" s="291" t="s">
        <v>575</v>
      </c>
      <c r="P21" s="273" t="s">
        <v>432</v>
      </c>
      <c r="Q21" s="291" t="s">
        <v>442</v>
      </c>
      <c r="R21" s="291"/>
      <c r="S21" s="272" t="s">
        <v>341</v>
      </c>
      <c r="T21" s="272" t="s">
        <v>392</v>
      </c>
      <c r="U21" s="297" t="s">
        <v>17</v>
      </c>
      <c r="V21" s="271" t="s">
        <v>539</v>
      </c>
      <c r="W21" s="271"/>
      <c r="X21" s="271"/>
      <c r="Y21" s="288" t="s">
        <v>644</v>
      </c>
    </row>
    <row r="22" spans="1:25" ht="22.5" x14ac:dyDescent="0.25">
      <c r="A22" s="1">
        <v>6</v>
      </c>
      <c r="B22" s="340">
        <v>4</v>
      </c>
      <c r="C22" s="339">
        <v>1</v>
      </c>
      <c r="D22" s="339">
        <v>10</v>
      </c>
      <c r="E22" s="764" t="s">
        <v>22</v>
      </c>
      <c r="F22" s="556">
        <v>20000</v>
      </c>
      <c r="G22" s="556">
        <v>20000</v>
      </c>
      <c r="H22" s="556">
        <v>20000</v>
      </c>
      <c r="I22" s="765"/>
      <c r="J22" s="556">
        <f>ΠΛΗΡΩΜΕΣ!AG330</f>
        <v>20000</v>
      </c>
      <c r="K22" s="568">
        <f t="shared" ref="K22:K29" si="2">H22-J22</f>
        <v>0</v>
      </c>
      <c r="L22" s="568">
        <f t="shared" ref="L22:L34" si="3">F22-J22</f>
        <v>0</v>
      </c>
      <c r="M22" s="766" t="s">
        <v>582</v>
      </c>
      <c r="N22" s="691"/>
      <c r="O22" s="767" t="s">
        <v>884</v>
      </c>
      <c r="P22" s="558" t="s">
        <v>432</v>
      </c>
      <c r="Q22" s="620" t="s">
        <v>442</v>
      </c>
      <c r="R22" s="564" t="s">
        <v>501</v>
      </c>
      <c r="S22" s="559" t="s">
        <v>341</v>
      </c>
      <c r="T22" s="559"/>
      <c r="U22" s="570" t="s">
        <v>17</v>
      </c>
      <c r="V22" s="572" t="s">
        <v>494</v>
      </c>
      <c r="W22" s="744"/>
      <c r="X22" s="572"/>
      <c r="Y22" s="622" t="s">
        <v>643</v>
      </c>
    </row>
    <row r="23" spans="1:25" ht="15.75" x14ac:dyDescent="0.25">
      <c r="A23" s="9">
        <v>7</v>
      </c>
      <c r="B23" s="340">
        <v>4</v>
      </c>
      <c r="C23" s="339">
        <v>1</v>
      </c>
      <c r="D23" s="339">
        <v>11</v>
      </c>
      <c r="E23" s="764" t="s">
        <v>23</v>
      </c>
      <c r="F23" s="556">
        <v>14641.94</v>
      </c>
      <c r="G23" s="556">
        <f>F23</f>
        <v>14641.94</v>
      </c>
      <c r="H23" s="556">
        <v>14641.94</v>
      </c>
      <c r="I23" s="765"/>
      <c r="J23" s="556">
        <f>ΠΛΗΡΩΜΕΣ!AG331</f>
        <v>14641.94</v>
      </c>
      <c r="K23" s="568">
        <f t="shared" si="2"/>
        <v>0</v>
      </c>
      <c r="L23" s="568">
        <f t="shared" si="3"/>
        <v>0</v>
      </c>
      <c r="M23" s="348" t="s">
        <v>582</v>
      </c>
      <c r="N23" s="691"/>
      <c r="O23" s="769" t="s">
        <v>885</v>
      </c>
      <c r="P23" s="558" t="s">
        <v>432</v>
      </c>
      <c r="Q23" s="620" t="s">
        <v>442</v>
      </c>
      <c r="R23" s="571" t="s">
        <v>535</v>
      </c>
      <c r="S23" s="559" t="s">
        <v>341</v>
      </c>
      <c r="T23" s="559" t="s">
        <v>935</v>
      </c>
      <c r="U23" s="559" t="s">
        <v>937</v>
      </c>
      <c r="V23" s="572" t="s">
        <v>494</v>
      </c>
      <c r="W23" s="744"/>
      <c r="X23" s="572"/>
      <c r="Y23" s="622" t="s">
        <v>642</v>
      </c>
    </row>
    <row r="24" spans="1:25" ht="15.75" x14ac:dyDescent="0.25">
      <c r="A24" s="1">
        <v>8</v>
      </c>
      <c r="B24" s="340">
        <v>4</v>
      </c>
      <c r="C24" s="339">
        <v>1</v>
      </c>
      <c r="D24" s="339">
        <v>12</v>
      </c>
      <c r="E24" s="768" t="s">
        <v>24</v>
      </c>
      <c r="F24" s="556">
        <v>9425.2900000000009</v>
      </c>
      <c r="G24" s="556">
        <f>F24</f>
        <v>9425.2900000000009</v>
      </c>
      <c r="H24" s="556">
        <v>9425.2900000000009</v>
      </c>
      <c r="I24" s="765"/>
      <c r="J24" s="556">
        <f>ΠΛΗΡΩΜΕΣ!AG306</f>
        <v>9425.2900000000009</v>
      </c>
      <c r="K24" s="568">
        <f t="shared" si="2"/>
        <v>0</v>
      </c>
      <c r="L24" s="568">
        <f t="shared" si="3"/>
        <v>0</v>
      </c>
      <c r="M24" s="348" t="s">
        <v>582</v>
      </c>
      <c r="N24" s="691"/>
      <c r="O24" s="767" t="s">
        <v>886</v>
      </c>
      <c r="P24" s="558" t="s">
        <v>432</v>
      </c>
      <c r="Q24" s="620" t="s">
        <v>442</v>
      </c>
      <c r="R24" s="620" t="s">
        <v>492</v>
      </c>
      <c r="S24" s="559" t="s">
        <v>341</v>
      </c>
      <c r="T24" s="559" t="s">
        <v>935</v>
      </c>
      <c r="U24" s="559" t="s">
        <v>937</v>
      </c>
      <c r="V24" s="572" t="s">
        <v>494</v>
      </c>
      <c r="W24" s="744"/>
      <c r="X24" s="572"/>
      <c r="Y24" s="622" t="s">
        <v>641</v>
      </c>
    </row>
    <row r="25" spans="1:25" ht="15.75" x14ac:dyDescent="0.25">
      <c r="A25" s="9">
        <v>9</v>
      </c>
      <c r="B25" s="340">
        <v>4</v>
      </c>
      <c r="C25" s="339">
        <v>1</v>
      </c>
      <c r="D25" s="339">
        <v>13</v>
      </c>
      <c r="E25" s="764" t="s">
        <v>25</v>
      </c>
      <c r="F25" s="556">
        <v>15137.18</v>
      </c>
      <c r="G25" s="556">
        <f>F25</f>
        <v>15137.18</v>
      </c>
      <c r="H25" s="556">
        <v>15137.18</v>
      </c>
      <c r="I25" s="765"/>
      <c r="J25" s="556">
        <f>ΠΛΗΡΩΜΕΣ!AG269</f>
        <v>15137.18</v>
      </c>
      <c r="K25" s="568">
        <f t="shared" si="2"/>
        <v>0</v>
      </c>
      <c r="L25" s="568">
        <f t="shared" si="3"/>
        <v>0</v>
      </c>
      <c r="M25" s="348" t="s">
        <v>582</v>
      </c>
      <c r="N25" s="691"/>
      <c r="O25" s="620" t="s">
        <v>813</v>
      </c>
      <c r="P25" s="558" t="s">
        <v>432</v>
      </c>
      <c r="Q25" s="620" t="s">
        <v>442</v>
      </c>
      <c r="R25" s="564" t="s">
        <v>486</v>
      </c>
      <c r="S25" s="559" t="s">
        <v>341</v>
      </c>
      <c r="T25" s="559" t="s">
        <v>935</v>
      </c>
      <c r="U25" s="559" t="s">
        <v>937</v>
      </c>
      <c r="V25" s="572" t="s">
        <v>494</v>
      </c>
      <c r="W25" s="744"/>
      <c r="X25" s="572"/>
      <c r="Y25" s="622" t="s">
        <v>640</v>
      </c>
    </row>
    <row r="26" spans="1:25" ht="15.75" x14ac:dyDescent="0.25">
      <c r="A26" s="1">
        <v>10</v>
      </c>
      <c r="B26" s="340">
        <v>4</v>
      </c>
      <c r="C26" s="339">
        <v>1</v>
      </c>
      <c r="D26" s="339">
        <v>14</v>
      </c>
      <c r="E26" s="357" t="s">
        <v>26</v>
      </c>
      <c r="F26" s="305">
        <v>0</v>
      </c>
      <c r="G26" s="305">
        <v>0</v>
      </c>
      <c r="H26" s="355"/>
      <c r="I26" s="355"/>
      <c r="J26" s="355"/>
      <c r="K26" s="275">
        <f t="shared" si="2"/>
        <v>0</v>
      </c>
      <c r="L26" s="275">
        <f t="shared" si="3"/>
        <v>0</v>
      </c>
      <c r="M26" s="354"/>
      <c r="N26" s="292"/>
      <c r="O26" s="291" t="s">
        <v>575</v>
      </c>
      <c r="P26" s="273" t="s">
        <v>432</v>
      </c>
      <c r="Q26" s="291" t="s">
        <v>442</v>
      </c>
      <c r="R26" s="291" t="s">
        <v>425</v>
      </c>
      <c r="S26" s="272" t="s">
        <v>341</v>
      </c>
      <c r="T26" s="272" t="s">
        <v>733</v>
      </c>
      <c r="U26" s="289" t="s">
        <v>17</v>
      </c>
      <c r="V26" s="271" t="s">
        <v>539</v>
      </c>
      <c r="W26" s="532"/>
      <c r="X26" s="271"/>
      <c r="Y26" s="288" t="s">
        <v>639</v>
      </c>
    </row>
    <row r="27" spans="1:25" ht="15.75" x14ac:dyDescent="0.25">
      <c r="A27" s="9">
        <v>11</v>
      </c>
      <c r="B27" s="340">
        <v>4</v>
      </c>
      <c r="C27" s="339">
        <v>1</v>
      </c>
      <c r="D27" s="339">
        <v>15</v>
      </c>
      <c r="E27" s="357" t="s">
        <v>27</v>
      </c>
      <c r="F27" s="305">
        <v>0</v>
      </c>
      <c r="G27" s="305">
        <v>0</v>
      </c>
      <c r="H27" s="298"/>
      <c r="I27" s="298"/>
      <c r="J27" s="298"/>
      <c r="K27" s="275">
        <f t="shared" si="2"/>
        <v>0</v>
      </c>
      <c r="L27" s="275">
        <f t="shared" si="3"/>
        <v>0</v>
      </c>
      <c r="M27" s="292"/>
      <c r="N27" s="292"/>
      <c r="O27" s="291" t="s">
        <v>539</v>
      </c>
      <c r="P27" s="273" t="s">
        <v>432</v>
      </c>
      <c r="Q27" s="291" t="s">
        <v>442</v>
      </c>
      <c r="R27" s="290" t="s">
        <v>501</v>
      </c>
      <c r="S27" s="272" t="s">
        <v>341</v>
      </c>
      <c r="T27" s="272" t="s">
        <v>935</v>
      </c>
      <c r="U27" s="289" t="s">
        <v>936</v>
      </c>
      <c r="V27" s="271" t="s">
        <v>539</v>
      </c>
      <c r="W27" s="532"/>
      <c r="X27" s="271"/>
      <c r="Y27" s="288" t="s">
        <v>638</v>
      </c>
    </row>
    <row r="28" spans="1:25" s="10" customFormat="1" ht="35.25" customHeight="1" x14ac:dyDescent="0.25">
      <c r="A28" s="9">
        <v>12</v>
      </c>
      <c r="B28" s="347">
        <v>1</v>
      </c>
      <c r="C28" s="346">
        <v>1</v>
      </c>
      <c r="D28" s="345">
        <v>43</v>
      </c>
      <c r="E28" s="173" t="s">
        <v>28</v>
      </c>
      <c r="F28" s="196">
        <v>61000</v>
      </c>
      <c r="G28" s="196">
        <v>61000</v>
      </c>
      <c r="H28" s="196">
        <v>61000</v>
      </c>
      <c r="I28" s="196"/>
      <c r="J28" s="196">
        <f>ΠΛΗΡΩΜΕΣ!AG8</f>
        <v>61000</v>
      </c>
      <c r="K28" s="196">
        <f t="shared" si="2"/>
        <v>0</v>
      </c>
      <c r="L28" s="196">
        <f t="shared" si="3"/>
        <v>0</v>
      </c>
      <c r="M28" s="348" t="s">
        <v>582</v>
      </c>
      <c r="N28" s="309" t="s">
        <v>637</v>
      </c>
      <c r="O28" s="204" t="s">
        <v>636</v>
      </c>
      <c r="P28" s="204" t="s">
        <v>581</v>
      </c>
      <c r="Q28" s="204" t="s">
        <v>426</v>
      </c>
      <c r="R28" s="204" t="s">
        <v>425</v>
      </c>
      <c r="S28" s="204" t="s">
        <v>341</v>
      </c>
      <c r="T28" s="204" t="s">
        <v>392</v>
      </c>
      <c r="U28" s="204" t="s">
        <v>17</v>
      </c>
      <c r="V28" s="341" t="s">
        <v>494</v>
      </c>
      <c r="W28" s="204" t="s">
        <v>635</v>
      </c>
      <c r="X28" s="204"/>
      <c r="Y28" s="622" t="s">
        <v>634</v>
      </c>
    </row>
    <row r="29" spans="1:25" s="10" customFormat="1" ht="30" x14ac:dyDescent="0.25">
      <c r="A29" s="9">
        <v>13</v>
      </c>
      <c r="B29" s="11">
        <v>1</v>
      </c>
      <c r="C29" s="12">
        <v>1</v>
      </c>
      <c r="D29" s="382">
        <v>37</v>
      </c>
      <c r="E29" s="173" t="s">
        <v>29</v>
      </c>
      <c r="F29" s="196">
        <v>44464.5</v>
      </c>
      <c r="G29" s="349">
        <f>F29</f>
        <v>44464.5</v>
      </c>
      <c r="H29" s="197">
        <f>G29</f>
        <v>44464.5</v>
      </c>
      <c r="I29" s="197"/>
      <c r="J29" s="197">
        <f>ΠΛΗΡΩΜΕΣ!AG46</f>
        <v>44464.5</v>
      </c>
      <c r="K29" s="197">
        <f t="shared" si="2"/>
        <v>0</v>
      </c>
      <c r="L29" s="197">
        <f t="shared" si="3"/>
        <v>0</v>
      </c>
      <c r="M29" s="348" t="s">
        <v>582</v>
      </c>
      <c r="N29" s="309" t="s">
        <v>488</v>
      </c>
      <c r="O29" s="204" t="s">
        <v>582</v>
      </c>
      <c r="P29" s="204"/>
      <c r="Q29" s="204"/>
      <c r="R29" s="204" t="s">
        <v>338</v>
      </c>
      <c r="S29" s="204" t="s">
        <v>341</v>
      </c>
      <c r="T29" s="204"/>
      <c r="U29" s="204" t="s">
        <v>17</v>
      </c>
      <c r="V29" s="341" t="s">
        <v>494</v>
      </c>
      <c r="W29" s="341"/>
      <c r="X29" s="341"/>
      <c r="Y29" s="622" t="s">
        <v>633</v>
      </c>
    </row>
    <row r="30" spans="1:25" s="10" customFormat="1" ht="15.75" x14ac:dyDescent="0.25">
      <c r="A30" s="9">
        <v>14</v>
      </c>
      <c r="B30" s="340">
        <v>4</v>
      </c>
      <c r="C30" s="339">
        <v>1</v>
      </c>
      <c r="D30" s="339">
        <v>20</v>
      </c>
      <c r="E30" s="303" t="s">
        <v>1087</v>
      </c>
      <c r="F30" s="231">
        <v>58000</v>
      </c>
      <c r="G30" s="231">
        <v>58000</v>
      </c>
      <c r="H30" s="231">
        <v>55049.65</v>
      </c>
      <c r="I30" s="231" t="e">
        <f>SUM(#REF!)</f>
        <v>#REF!</v>
      </c>
      <c r="J30" s="231">
        <v>0</v>
      </c>
      <c r="K30" s="231">
        <f>H30-J30</f>
        <v>55049.65</v>
      </c>
      <c r="L30" s="231">
        <f t="shared" si="3"/>
        <v>58000</v>
      </c>
      <c r="M30" s="296">
        <v>43015</v>
      </c>
      <c r="N30" s="295" t="s">
        <v>488</v>
      </c>
      <c r="O30" s="249" t="s">
        <v>662</v>
      </c>
      <c r="P30" s="249" t="s">
        <v>423</v>
      </c>
      <c r="Q30" s="350" t="s">
        <v>442</v>
      </c>
      <c r="R30" s="350" t="s">
        <v>338</v>
      </c>
      <c r="S30" s="213" t="s">
        <v>342</v>
      </c>
      <c r="T30" s="205" t="s">
        <v>705</v>
      </c>
      <c r="U30" s="248" t="s">
        <v>301</v>
      </c>
      <c r="V30" s="248" t="s">
        <v>422</v>
      </c>
      <c r="W30" s="248">
        <v>115807342</v>
      </c>
      <c r="X30" s="248"/>
      <c r="Y30" s="285" t="s">
        <v>632</v>
      </c>
    </row>
    <row r="31" spans="1:25" s="10" customFormat="1" ht="25.5" x14ac:dyDescent="0.25">
      <c r="A31" s="9">
        <v>15</v>
      </c>
      <c r="B31" s="347">
        <v>1</v>
      </c>
      <c r="C31" s="346">
        <v>1</v>
      </c>
      <c r="D31" s="345">
        <v>45</v>
      </c>
      <c r="E31" s="690" t="s">
        <v>30</v>
      </c>
      <c r="F31" s="556">
        <v>22000</v>
      </c>
      <c r="G31" s="556">
        <f>F31</f>
        <v>22000</v>
      </c>
      <c r="H31" s="556">
        <v>22178.86</v>
      </c>
      <c r="I31" s="556"/>
      <c r="J31" s="556">
        <f>ΠΛΗΡΩΜΕΣ!AG10</f>
        <v>22000</v>
      </c>
      <c r="K31" s="568">
        <f>H31-J31</f>
        <v>178.86000000000058</v>
      </c>
      <c r="L31" s="568">
        <f t="shared" si="3"/>
        <v>0</v>
      </c>
      <c r="M31" s="348" t="s">
        <v>582</v>
      </c>
      <c r="N31" s="692" t="s">
        <v>488</v>
      </c>
      <c r="O31" s="620" t="s">
        <v>631</v>
      </c>
      <c r="P31" s="620" t="s">
        <v>581</v>
      </c>
      <c r="Q31" s="620" t="s">
        <v>426</v>
      </c>
      <c r="R31" s="620" t="s">
        <v>338</v>
      </c>
      <c r="S31" s="559" t="s">
        <v>341</v>
      </c>
      <c r="T31" s="792" t="s">
        <v>929</v>
      </c>
      <c r="U31" s="570" t="s">
        <v>928</v>
      </c>
      <c r="V31" s="572" t="s">
        <v>494</v>
      </c>
      <c r="W31" s="572"/>
      <c r="X31" s="572"/>
      <c r="Y31" s="622" t="s">
        <v>630</v>
      </c>
    </row>
    <row r="32" spans="1:25" s="10" customFormat="1" ht="30" x14ac:dyDescent="0.25">
      <c r="A32" s="9">
        <v>16</v>
      </c>
      <c r="B32" s="347">
        <v>1</v>
      </c>
      <c r="C32" s="346">
        <v>1</v>
      </c>
      <c r="D32" s="345">
        <v>44</v>
      </c>
      <c r="E32" s="173" t="s">
        <v>31</v>
      </c>
      <c r="F32" s="196">
        <v>12830.5</v>
      </c>
      <c r="G32" s="349">
        <f>F32</f>
        <v>12830.5</v>
      </c>
      <c r="H32" s="197">
        <v>12830.5</v>
      </c>
      <c r="I32" s="197"/>
      <c r="J32" s="197">
        <v>12830.5</v>
      </c>
      <c r="K32" s="568">
        <f>H32-J32</f>
        <v>0</v>
      </c>
      <c r="L32" s="197">
        <f t="shared" si="3"/>
        <v>0</v>
      </c>
      <c r="M32" s="348" t="s">
        <v>582</v>
      </c>
      <c r="N32" s="309" t="s">
        <v>488</v>
      </c>
      <c r="O32" s="204" t="s">
        <v>629</v>
      </c>
      <c r="P32" s="204" t="s">
        <v>581</v>
      </c>
      <c r="Q32" s="204" t="s">
        <v>426</v>
      </c>
      <c r="R32" s="204" t="s">
        <v>338</v>
      </c>
      <c r="S32" s="204" t="s">
        <v>341</v>
      </c>
      <c r="T32" s="204" t="s">
        <v>392</v>
      </c>
      <c r="U32" s="204" t="s">
        <v>17</v>
      </c>
      <c r="V32" s="341" t="s">
        <v>494</v>
      </c>
      <c r="W32" s="341"/>
      <c r="X32" s="341"/>
      <c r="Y32" s="622" t="s">
        <v>628</v>
      </c>
    </row>
    <row r="33" spans="1:27" s="10" customFormat="1" ht="46.5" customHeight="1" x14ac:dyDescent="0.25">
      <c r="A33" s="9">
        <v>17</v>
      </c>
      <c r="B33" s="347">
        <v>1</v>
      </c>
      <c r="C33" s="346">
        <v>1</v>
      </c>
      <c r="D33" s="345">
        <v>36</v>
      </c>
      <c r="E33" s="173" t="s">
        <v>32</v>
      </c>
      <c r="F33" s="196">
        <v>154553.60000000001</v>
      </c>
      <c r="G33" s="349">
        <f>F33</f>
        <v>154553.60000000001</v>
      </c>
      <c r="H33" s="197">
        <v>154553.60000000001</v>
      </c>
      <c r="I33" s="197"/>
      <c r="J33" s="197">
        <f>ΠΛΗΡΩΜΕΣ!AG89</f>
        <v>154553.60000000001</v>
      </c>
      <c r="K33" s="197">
        <f>H33-J33</f>
        <v>0</v>
      </c>
      <c r="L33" s="197">
        <f t="shared" si="3"/>
        <v>0</v>
      </c>
      <c r="M33" s="348" t="s">
        <v>582</v>
      </c>
      <c r="N33" s="309" t="s">
        <v>488</v>
      </c>
      <c r="O33" s="204" t="s">
        <v>627</v>
      </c>
      <c r="P33" s="204" t="s">
        <v>581</v>
      </c>
      <c r="Q33" s="204" t="s">
        <v>426</v>
      </c>
      <c r="R33" s="204" t="s">
        <v>338</v>
      </c>
      <c r="S33" s="204" t="s">
        <v>341</v>
      </c>
      <c r="T33" s="204" t="s">
        <v>392</v>
      </c>
      <c r="U33" s="204" t="s">
        <v>17</v>
      </c>
      <c r="V33" s="341" t="s">
        <v>494</v>
      </c>
      <c r="W33" s="341" t="s">
        <v>626</v>
      </c>
      <c r="X33" s="341"/>
      <c r="Y33" s="622" t="s">
        <v>625</v>
      </c>
    </row>
    <row r="34" spans="1:27" s="10" customFormat="1" ht="30.75" customHeight="1" x14ac:dyDescent="0.3">
      <c r="A34" s="9">
        <v>18</v>
      </c>
      <c r="B34" s="216">
        <v>5</v>
      </c>
      <c r="C34" s="216">
        <v>2</v>
      </c>
      <c r="D34" s="216">
        <v>1</v>
      </c>
      <c r="E34" s="679" t="s">
        <v>33</v>
      </c>
      <c r="F34" s="556">
        <v>340666.66</v>
      </c>
      <c r="G34" s="556">
        <f>F34</f>
        <v>340666.66</v>
      </c>
      <c r="H34" s="556">
        <v>340666.66</v>
      </c>
      <c r="I34" s="556"/>
      <c r="J34" s="556">
        <f>ΠΛΗΡΩΜΕΣ!AG76</f>
        <v>340666.66000000003</v>
      </c>
      <c r="K34" s="568">
        <f>H34-J34</f>
        <v>0</v>
      </c>
      <c r="L34" s="568">
        <f t="shared" si="3"/>
        <v>0</v>
      </c>
      <c r="M34" s="691"/>
      <c r="N34" s="619" t="s">
        <v>488</v>
      </c>
      <c r="O34" s="620" t="s">
        <v>624</v>
      </c>
      <c r="P34" s="620" t="s">
        <v>429</v>
      </c>
      <c r="Q34" s="620" t="s">
        <v>426</v>
      </c>
      <c r="R34" s="620" t="s">
        <v>338</v>
      </c>
      <c r="S34" s="559" t="s">
        <v>341</v>
      </c>
      <c r="T34" s="559" t="s">
        <v>935</v>
      </c>
      <c r="U34" s="570" t="s">
        <v>934</v>
      </c>
      <c r="V34" s="572" t="s">
        <v>494</v>
      </c>
      <c r="W34" s="572"/>
      <c r="X34" s="572"/>
      <c r="Y34" s="622" t="s">
        <v>623</v>
      </c>
    </row>
    <row r="35" spans="1:27" s="10" customFormat="1" ht="25.5" x14ac:dyDescent="0.3">
      <c r="A35" s="9">
        <v>19</v>
      </c>
      <c r="B35" s="280">
        <v>1</v>
      </c>
      <c r="C35" s="280">
        <v>1</v>
      </c>
      <c r="D35" s="334">
        <v>38</v>
      </c>
      <c r="E35" s="656" t="s">
        <v>34</v>
      </c>
      <c r="F35" s="657">
        <f t="shared" ref="F35:L35" si="4">SUM(F36:F37)</f>
        <v>660724.91999999993</v>
      </c>
      <c r="G35" s="657">
        <f t="shared" si="4"/>
        <v>660724.91999999993</v>
      </c>
      <c r="H35" s="658">
        <f t="shared" si="4"/>
        <v>660724.91999999993</v>
      </c>
      <c r="I35" s="658">
        <f t="shared" si="4"/>
        <v>0</v>
      </c>
      <c r="J35" s="658">
        <f t="shared" si="4"/>
        <v>660724.92000000004</v>
      </c>
      <c r="K35" s="658">
        <f t="shared" si="4"/>
        <v>0</v>
      </c>
      <c r="L35" s="658">
        <f t="shared" si="4"/>
        <v>0</v>
      </c>
      <c r="M35" s="659"/>
      <c r="N35" s="660" t="s">
        <v>545</v>
      </c>
      <c r="O35" s="661"/>
      <c r="P35" s="661"/>
      <c r="Q35" s="661"/>
      <c r="R35" s="661"/>
      <c r="S35" s="661" t="s">
        <v>341</v>
      </c>
      <c r="T35" s="661" t="s">
        <v>927</v>
      </c>
      <c r="U35" s="661" t="s">
        <v>928</v>
      </c>
      <c r="V35" s="662" t="s">
        <v>494</v>
      </c>
      <c r="W35" s="662"/>
      <c r="X35" s="662"/>
      <c r="Y35" s="663"/>
    </row>
    <row r="36" spans="1:27" s="10" customFormat="1" ht="25.5" x14ac:dyDescent="0.3">
      <c r="A36" s="9"/>
      <c r="B36" s="335">
        <v>1</v>
      </c>
      <c r="C36" s="335">
        <v>1</v>
      </c>
      <c r="D36" s="335" t="s">
        <v>35</v>
      </c>
      <c r="E36" s="679" t="s">
        <v>36</v>
      </c>
      <c r="F36" s="556">
        <v>206101.26</v>
      </c>
      <c r="G36" s="556">
        <f>F36</f>
        <v>206101.26</v>
      </c>
      <c r="H36" s="569">
        <v>206101.26</v>
      </c>
      <c r="I36" s="556"/>
      <c r="J36" s="556">
        <f>ΠΛΗΡΩΜΕΣ!AG35</f>
        <v>206101.25999999998</v>
      </c>
      <c r="K36" s="568">
        <f>H36-J36</f>
        <v>0</v>
      </c>
      <c r="L36" s="568">
        <f t="shared" ref="L36:L53" si="5">F36-J36</f>
        <v>0</v>
      </c>
      <c r="M36" s="664" t="s">
        <v>582</v>
      </c>
      <c r="N36" s="619"/>
      <c r="O36" s="620" t="s">
        <v>622</v>
      </c>
      <c r="P36" s="620" t="s">
        <v>423</v>
      </c>
      <c r="Q36" s="620" t="s">
        <v>442</v>
      </c>
      <c r="R36" s="564" t="s">
        <v>501</v>
      </c>
      <c r="S36" s="665"/>
      <c r="T36" s="665"/>
      <c r="U36" s="665"/>
      <c r="V36" s="572" t="s">
        <v>494</v>
      </c>
      <c r="W36" s="572"/>
      <c r="X36" s="572"/>
      <c r="Y36" s="622" t="s">
        <v>621</v>
      </c>
    </row>
    <row r="37" spans="1:27" s="10" customFormat="1" ht="26.25" thickBot="1" x14ac:dyDescent="0.35">
      <c r="A37" s="9"/>
      <c r="B37" s="344">
        <v>1</v>
      </c>
      <c r="C37" s="344">
        <v>1</v>
      </c>
      <c r="D37" s="344" t="s">
        <v>37</v>
      </c>
      <c r="E37" s="704" t="s">
        <v>38</v>
      </c>
      <c r="F37" s="666">
        <v>454623.66</v>
      </c>
      <c r="G37" s="666">
        <f>F37</f>
        <v>454623.66</v>
      </c>
      <c r="H37" s="667">
        <v>454623.66</v>
      </c>
      <c r="I37" s="666"/>
      <c r="J37" s="666">
        <f>ΠΛΗΡΩΜΕΣ!AG39</f>
        <v>454623.66000000003</v>
      </c>
      <c r="K37" s="568">
        <f>H37-J37</f>
        <v>0</v>
      </c>
      <c r="L37" s="568">
        <f t="shared" si="5"/>
        <v>0</v>
      </c>
      <c r="M37" s="668" t="s">
        <v>582</v>
      </c>
      <c r="N37" s="669"/>
      <c r="O37" s="670" t="s">
        <v>422</v>
      </c>
      <c r="P37" s="670" t="s">
        <v>423</v>
      </c>
      <c r="Q37" s="670" t="s">
        <v>442</v>
      </c>
      <c r="R37" s="564" t="s">
        <v>501</v>
      </c>
      <c r="S37" s="671"/>
      <c r="T37" s="671"/>
      <c r="U37" s="671"/>
      <c r="V37" s="672" t="s">
        <v>494</v>
      </c>
      <c r="W37" s="672"/>
      <c r="X37" s="672"/>
      <c r="Y37" s="622" t="s">
        <v>620</v>
      </c>
      <c r="AA37" s="182"/>
    </row>
    <row r="38" spans="1:27" s="10" customFormat="1" ht="36.75" thickTop="1" x14ac:dyDescent="0.3">
      <c r="A38" s="9">
        <v>20</v>
      </c>
      <c r="B38" s="183">
        <v>1</v>
      </c>
      <c r="C38" s="183">
        <v>1</v>
      </c>
      <c r="D38" s="383">
        <v>46</v>
      </c>
      <c r="E38" s="177" t="s">
        <v>39</v>
      </c>
      <c r="F38" s="198">
        <v>11278.2</v>
      </c>
      <c r="G38" s="198">
        <v>11278.2</v>
      </c>
      <c r="H38" s="198">
        <v>11278.2</v>
      </c>
      <c r="I38" s="198"/>
      <c r="J38" s="617">
        <f>ΠΛΗΡΩΜΕΣ!AG26</f>
        <v>11278.2</v>
      </c>
      <c r="K38" s="617">
        <v>0</v>
      </c>
      <c r="L38" s="617">
        <f t="shared" si="5"/>
        <v>0</v>
      </c>
      <c r="M38" s="310" t="s">
        <v>582</v>
      </c>
      <c r="N38" s="342" t="s">
        <v>545</v>
      </c>
      <c r="O38" s="206" t="s">
        <v>619</v>
      </c>
      <c r="P38" s="206" t="s">
        <v>429</v>
      </c>
      <c r="Q38" s="207" t="s">
        <v>426</v>
      </c>
      <c r="R38" s="207" t="s">
        <v>338</v>
      </c>
      <c r="S38" s="207" t="s">
        <v>341</v>
      </c>
      <c r="T38" s="207"/>
      <c r="U38" s="343" t="s">
        <v>17</v>
      </c>
      <c r="V38" s="341" t="s">
        <v>494</v>
      </c>
      <c r="W38" s="341"/>
      <c r="X38" s="341"/>
      <c r="Y38" s="622" t="s">
        <v>618</v>
      </c>
    </row>
    <row r="39" spans="1:27" s="10" customFormat="1" ht="37.5" customHeight="1" x14ac:dyDescent="0.3">
      <c r="A39" s="9">
        <v>21</v>
      </c>
      <c r="B39" s="280">
        <v>1</v>
      </c>
      <c r="C39" s="280">
        <v>1</v>
      </c>
      <c r="D39" s="334">
        <v>39</v>
      </c>
      <c r="E39" s="397" t="s">
        <v>40</v>
      </c>
      <c r="F39" s="198">
        <v>168636.34</v>
      </c>
      <c r="G39" s="198">
        <f t="shared" ref="G39:G45" si="6">F39</f>
        <v>168636.34</v>
      </c>
      <c r="H39" s="198">
        <v>168636.34</v>
      </c>
      <c r="I39" s="198"/>
      <c r="J39" s="618">
        <f>ΠΛΗΡΩΜΕΣ!AG43</f>
        <v>168636.34</v>
      </c>
      <c r="K39" s="618">
        <f>H39-J39</f>
        <v>0</v>
      </c>
      <c r="L39" s="618">
        <f t="shared" si="5"/>
        <v>0</v>
      </c>
      <c r="M39" s="310" t="s">
        <v>582</v>
      </c>
      <c r="N39" s="342" t="s">
        <v>545</v>
      </c>
      <c r="O39" s="398" t="s">
        <v>617</v>
      </c>
      <c r="P39" s="398" t="s">
        <v>581</v>
      </c>
      <c r="Q39" s="399" t="s">
        <v>442</v>
      </c>
      <c r="R39" s="399" t="s">
        <v>338</v>
      </c>
      <c r="S39" s="399" t="s">
        <v>341</v>
      </c>
      <c r="T39" s="398" t="s">
        <v>392</v>
      </c>
      <c r="U39" s="400" t="s">
        <v>17</v>
      </c>
      <c r="V39" s="401" t="s">
        <v>494</v>
      </c>
      <c r="W39" s="401"/>
      <c r="X39" s="401"/>
      <c r="Y39" s="622" t="s">
        <v>616</v>
      </c>
    </row>
    <row r="40" spans="1:27" s="10" customFormat="1" ht="37.5" customHeight="1" x14ac:dyDescent="0.3">
      <c r="A40" s="9">
        <v>22</v>
      </c>
      <c r="B40" s="269">
        <v>4</v>
      </c>
      <c r="C40" s="269">
        <v>1</v>
      </c>
      <c r="D40" s="255">
        <v>16</v>
      </c>
      <c r="E40" s="397" t="s">
        <v>41</v>
      </c>
      <c r="F40" s="198">
        <v>60392.39</v>
      </c>
      <c r="G40" s="198">
        <f t="shared" si="6"/>
        <v>60392.39</v>
      </c>
      <c r="H40" s="198">
        <v>60392.39</v>
      </c>
      <c r="I40" s="198"/>
      <c r="J40" s="198">
        <f>ΠΛΗΡΩΜΕΣ!AG101</f>
        <v>60392.389999999992</v>
      </c>
      <c r="K40" s="198">
        <f>H40-J40</f>
        <v>0</v>
      </c>
      <c r="L40" s="198">
        <f t="shared" si="5"/>
        <v>0</v>
      </c>
      <c r="M40" s="310" t="s">
        <v>582</v>
      </c>
      <c r="N40" s="343" t="s">
        <v>545</v>
      </c>
      <c r="O40" s="343" t="s">
        <v>615</v>
      </c>
      <c r="P40" s="343" t="s">
        <v>423</v>
      </c>
      <c r="Q40" s="343" t="s">
        <v>442</v>
      </c>
      <c r="R40" s="343" t="s">
        <v>338</v>
      </c>
      <c r="S40" s="343" t="s">
        <v>341</v>
      </c>
      <c r="T40" s="343" t="s">
        <v>938</v>
      </c>
      <c r="U40" s="343" t="s">
        <v>936</v>
      </c>
      <c r="V40" s="402" t="s">
        <v>494</v>
      </c>
      <c r="W40" s="343">
        <v>112320548</v>
      </c>
      <c r="X40" s="343"/>
      <c r="Y40" s="622" t="s">
        <v>614</v>
      </c>
    </row>
    <row r="41" spans="1:27" s="10" customFormat="1" ht="53.25" customHeight="1" x14ac:dyDescent="0.25">
      <c r="A41" s="9">
        <v>23</v>
      </c>
      <c r="B41" s="340">
        <v>4</v>
      </c>
      <c r="C41" s="339">
        <v>1</v>
      </c>
      <c r="D41" s="339">
        <v>22</v>
      </c>
      <c r="E41" s="533" t="s">
        <v>42</v>
      </c>
      <c r="F41" s="305">
        <v>0</v>
      </c>
      <c r="G41" s="305">
        <f t="shared" si="6"/>
        <v>0</v>
      </c>
      <c r="H41" s="305"/>
      <c r="I41" s="305"/>
      <c r="J41" s="305"/>
      <c r="K41" s="275"/>
      <c r="L41" s="275">
        <f t="shared" si="5"/>
        <v>0</v>
      </c>
      <c r="M41" s="292"/>
      <c r="N41" s="534" t="s">
        <v>545</v>
      </c>
      <c r="O41" s="535" t="s">
        <v>575</v>
      </c>
      <c r="P41" s="535" t="s">
        <v>423</v>
      </c>
      <c r="Q41" s="535" t="s">
        <v>431</v>
      </c>
      <c r="R41" s="535" t="s">
        <v>514</v>
      </c>
      <c r="S41" s="536" t="s">
        <v>341</v>
      </c>
      <c r="T41" s="272" t="s">
        <v>733</v>
      </c>
      <c r="U41" s="537" t="s">
        <v>17</v>
      </c>
      <c r="V41" s="538" t="s">
        <v>539</v>
      </c>
      <c r="W41" s="538"/>
      <c r="X41" s="538"/>
      <c r="Y41" s="539" t="s">
        <v>613</v>
      </c>
    </row>
    <row r="42" spans="1:27" s="10" customFormat="1" ht="49.5" customHeight="1" x14ac:dyDescent="0.25">
      <c r="A42" s="9">
        <v>24</v>
      </c>
      <c r="B42" s="340">
        <v>4</v>
      </c>
      <c r="C42" s="339">
        <v>1</v>
      </c>
      <c r="D42" s="339">
        <v>23</v>
      </c>
      <c r="E42" s="294" t="s">
        <v>43</v>
      </c>
      <c r="F42" s="305">
        <v>0</v>
      </c>
      <c r="G42" s="305">
        <f t="shared" si="6"/>
        <v>0</v>
      </c>
      <c r="H42" s="305"/>
      <c r="I42" s="305"/>
      <c r="J42" s="305"/>
      <c r="K42" s="275"/>
      <c r="L42" s="275">
        <f t="shared" si="5"/>
        <v>0</v>
      </c>
      <c r="M42" s="292"/>
      <c r="N42" s="793"/>
      <c r="O42" s="291" t="s">
        <v>887</v>
      </c>
      <c r="P42" s="291" t="s">
        <v>423</v>
      </c>
      <c r="Q42" s="291" t="s">
        <v>431</v>
      </c>
      <c r="R42" s="291" t="s">
        <v>338</v>
      </c>
      <c r="S42" s="272" t="s">
        <v>341</v>
      </c>
      <c r="T42" s="272" t="s">
        <v>939</v>
      </c>
      <c r="U42" s="289" t="s">
        <v>934</v>
      </c>
      <c r="V42" s="271" t="s">
        <v>539</v>
      </c>
      <c r="W42" s="271"/>
      <c r="X42" s="271"/>
      <c r="Y42" s="794" t="s">
        <v>612</v>
      </c>
    </row>
    <row r="43" spans="1:27" s="10" customFormat="1" ht="52.5" customHeight="1" x14ac:dyDescent="0.3">
      <c r="A43" s="9">
        <v>25</v>
      </c>
      <c r="B43" s="269">
        <v>4</v>
      </c>
      <c r="C43" s="269">
        <v>1</v>
      </c>
      <c r="D43" s="269">
        <v>27</v>
      </c>
      <c r="E43" s="338" t="s">
        <v>44</v>
      </c>
      <c r="F43" s="337">
        <v>360000</v>
      </c>
      <c r="G43" s="337">
        <f t="shared" si="6"/>
        <v>360000</v>
      </c>
      <c r="H43" s="337">
        <f>H44+H45</f>
        <v>358287.35999999999</v>
      </c>
      <c r="I43" s="337"/>
      <c r="J43" s="337">
        <f>SUM(J44:J45)</f>
        <v>346324.70999999996</v>
      </c>
      <c r="K43" s="337">
        <f>SUM(K44:K45)</f>
        <v>11962.650000000001</v>
      </c>
      <c r="L43" s="337">
        <f t="shared" si="5"/>
        <v>13675.290000000037</v>
      </c>
      <c r="M43" s="336"/>
      <c r="N43" s="336" t="s">
        <v>545</v>
      </c>
      <c r="O43" s="336"/>
      <c r="P43" s="336" t="s">
        <v>423</v>
      </c>
      <c r="Q43" s="336" t="s">
        <v>431</v>
      </c>
      <c r="R43" s="336" t="s">
        <v>338</v>
      </c>
      <c r="S43" s="329" t="s">
        <v>341</v>
      </c>
      <c r="T43" s="329"/>
      <c r="U43" s="329" t="s">
        <v>17</v>
      </c>
      <c r="V43" s="336" t="s">
        <v>422</v>
      </c>
      <c r="W43" s="336"/>
      <c r="X43" s="336"/>
      <c r="Y43" s="314" t="s">
        <v>465</v>
      </c>
    </row>
    <row r="44" spans="1:27" s="10" customFormat="1" ht="47.25" customHeight="1" x14ac:dyDescent="0.3">
      <c r="A44" s="9" t="s">
        <v>45</v>
      </c>
      <c r="B44" s="335">
        <v>4</v>
      </c>
      <c r="C44" s="335">
        <v>1</v>
      </c>
      <c r="D44" s="335" t="s">
        <v>400</v>
      </c>
      <c r="E44" s="322" t="s">
        <v>46</v>
      </c>
      <c r="F44" s="281">
        <v>320000</v>
      </c>
      <c r="G44" s="281">
        <f t="shared" si="6"/>
        <v>320000</v>
      </c>
      <c r="H44" s="281">
        <v>318287.35999999999</v>
      </c>
      <c r="I44" s="281"/>
      <c r="J44" s="281">
        <f>ΠΛΗΡΩΜΕΣ!AG57</f>
        <v>318287.35999999999</v>
      </c>
      <c r="K44" s="281">
        <f t="shared" ref="K44:K54" si="7">H44-J44</f>
        <v>0</v>
      </c>
      <c r="L44" s="281">
        <f t="shared" si="5"/>
        <v>1712.640000000014</v>
      </c>
      <c r="M44" s="326" t="s">
        <v>582</v>
      </c>
      <c r="N44" s="326"/>
      <c r="O44" s="326" t="s">
        <v>582</v>
      </c>
      <c r="P44" s="326"/>
      <c r="Q44" s="326" t="s">
        <v>431</v>
      </c>
      <c r="R44" s="326"/>
      <c r="S44" s="326"/>
      <c r="T44" s="326"/>
      <c r="U44" s="326"/>
      <c r="V44" s="326" t="s">
        <v>494</v>
      </c>
      <c r="W44" s="326"/>
      <c r="X44" s="326"/>
      <c r="Y44" s="622" t="s">
        <v>611</v>
      </c>
    </row>
    <row r="45" spans="1:27" s="10" customFormat="1" ht="36" customHeight="1" x14ac:dyDescent="0.3">
      <c r="A45" s="9" t="s">
        <v>47</v>
      </c>
      <c r="B45" s="335">
        <v>4</v>
      </c>
      <c r="C45" s="335">
        <v>1</v>
      </c>
      <c r="D45" s="335" t="s">
        <v>401</v>
      </c>
      <c r="E45" s="303" t="s">
        <v>48</v>
      </c>
      <c r="F45" s="231">
        <v>40000</v>
      </c>
      <c r="G45" s="231">
        <f t="shared" si="6"/>
        <v>40000</v>
      </c>
      <c r="H45" s="231">
        <v>40000</v>
      </c>
      <c r="I45" s="231"/>
      <c r="J45" s="231">
        <f>ΠΛΗΡΩΜΕΣ!AG60</f>
        <v>28037.35</v>
      </c>
      <c r="K45" s="257">
        <f t="shared" si="7"/>
        <v>11962.650000000001</v>
      </c>
      <c r="L45" s="257">
        <f t="shared" si="5"/>
        <v>11962.650000000001</v>
      </c>
      <c r="M45" s="286"/>
      <c r="N45" s="295"/>
      <c r="O45" s="249"/>
      <c r="P45" s="249"/>
      <c r="Q45" s="249" t="s">
        <v>531</v>
      </c>
      <c r="R45" s="249"/>
      <c r="S45" s="264"/>
      <c r="T45" s="264"/>
      <c r="U45" s="261"/>
      <c r="V45" s="261" t="s">
        <v>422</v>
      </c>
      <c r="W45" s="261"/>
      <c r="X45" s="261"/>
      <c r="Y45" s="314" t="s">
        <v>610</v>
      </c>
    </row>
    <row r="46" spans="1:27" s="10" customFormat="1" ht="30" x14ac:dyDescent="0.3">
      <c r="A46" s="9">
        <v>26</v>
      </c>
      <c r="B46" s="280">
        <v>1</v>
      </c>
      <c r="C46" s="280">
        <v>1</v>
      </c>
      <c r="D46" s="334">
        <v>47</v>
      </c>
      <c r="E46" s="333" t="s">
        <v>49</v>
      </c>
      <c r="F46" s="332">
        <f>SUM(F47:F51)</f>
        <v>272246.06</v>
      </c>
      <c r="G46" s="332">
        <f>SUM(G47:G51)</f>
        <v>272246.06</v>
      </c>
      <c r="H46" s="332">
        <f>SUM(H47:H51)</f>
        <v>272246.06</v>
      </c>
      <c r="I46" s="332">
        <f>SUM(I47:I53)</f>
        <v>0</v>
      </c>
      <c r="J46" s="332">
        <f>SUM(J47:J51)</f>
        <v>241741.06000000003</v>
      </c>
      <c r="K46" s="332">
        <f t="shared" si="7"/>
        <v>30504.999999999971</v>
      </c>
      <c r="L46" s="332">
        <f t="shared" si="5"/>
        <v>30504.999999999971</v>
      </c>
      <c r="M46" s="331"/>
      <c r="N46" s="330" t="s">
        <v>545</v>
      </c>
      <c r="O46" s="327"/>
      <c r="P46" s="327"/>
      <c r="Q46" s="327"/>
      <c r="R46" s="327"/>
      <c r="S46" s="329" t="s">
        <v>341</v>
      </c>
      <c r="T46" s="329" t="s">
        <v>929</v>
      </c>
      <c r="U46" s="329" t="s">
        <v>930</v>
      </c>
      <c r="V46" s="328" t="s">
        <v>494</v>
      </c>
      <c r="W46" s="328"/>
      <c r="X46" s="328"/>
      <c r="Y46" s="327"/>
    </row>
    <row r="47" spans="1:27" s="10" customFormat="1" ht="38.25" x14ac:dyDescent="0.3">
      <c r="A47" s="9"/>
      <c r="B47" s="323">
        <v>1</v>
      </c>
      <c r="C47" s="323">
        <v>1</v>
      </c>
      <c r="D47" s="323" t="s">
        <v>50</v>
      </c>
      <c r="E47" s="743" t="s">
        <v>51</v>
      </c>
      <c r="F47" s="556">
        <v>233422.19</v>
      </c>
      <c r="G47" s="556">
        <f>F47</f>
        <v>233422.19</v>
      </c>
      <c r="H47" s="556">
        <v>233422.19</v>
      </c>
      <c r="I47" s="556"/>
      <c r="J47" s="556">
        <f>ΠΛΗΡΩΜΕΣ!AG17</f>
        <v>202917.19</v>
      </c>
      <c r="K47" s="568">
        <f t="shared" si="7"/>
        <v>30505</v>
      </c>
      <c r="L47" s="275">
        <f t="shared" si="5"/>
        <v>30505</v>
      </c>
      <c r="M47" s="691" t="s">
        <v>582</v>
      </c>
      <c r="N47" s="691"/>
      <c r="O47" s="620" t="s">
        <v>609</v>
      </c>
      <c r="P47" s="620" t="s">
        <v>581</v>
      </c>
      <c r="Q47" s="620" t="s">
        <v>426</v>
      </c>
      <c r="R47" s="620" t="s">
        <v>608</v>
      </c>
      <c r="S47" s="665"/>
      <c r="T47" s="665"/>
      <c r="U47" s="665"/>
      <c r="V47" s="206" t="s">
        <v>494</v>
      </c>
      <c r="W47" s="744" t="s">
        <v>523</v>
      </c>
      <c r="X47" s="615"/>
      <c r="Y47" s="622" t="s">
        <v>607</v>
      </c>
    </row>
    <row r="48" spans="1:27" s="10" customFormat="1" ht="27" customHeight="1" x14ac:dyDescent="0.3">
      <c r="A48" s="9"/>
      <c r="B48" s="323">
        <v>1</v>
      </c>
      <c r="C48" s="323">
        <v>1</v>
      </c>
      <c r="D48" s="323" t="s">
        <v>52</v>
      </c>
      <c r="E48" s="322" t="s">
        <v>53</v>
      </c>
      <c r="F48" s="281">
        <f>G48</f>
        <v>14760</v>
      </c>
      <c r="G48" s="281">
        <v>14760</v>
      </c>
      <c r="H48" s="281">
        <v>14760</v>
      </c>
      <c r="I48" s="281"/>
      <c r="J48" s="281">
        <f>ΠΛΗΡΩΜΕΣ!AG13</f>
        <v>14760</v>
      </c>
      <c r="K48" s="281">
        <f t="shared" si="7"/>
        <v>0</v>
      </c>
      <c r="L48" s="281">
        <f t="shared" si="5"/>
        <v>0</v>
      </c>
      <c r="M48" s="326" t="s">
        <v>582</v>
      </c>
      <c r="N48" s="325"/>
      <c r="O48" s="325" t="s">
        <v>606</v>
      </c>
      <c r="P48" s="325" t="s">
        <v>423</v>
      </c>
      <c r="Q48" s="325" t="s">
        <v>426</v>
      </c>
      <c r="R48" s="325" t="s">
        <v>501</v>
      </c>
      <c r="S48" s="325"/>
      <c r="T48" s="325"/>
      <c r="U48" s="325"/>
      <c r="V48" s="206" t="s">
        <v>494</v>
      </c>
      <c r="W48" s="319"/>
      <c r="X48" s="319"/>
      <c r="Y48" s="622" t="s">
        <v>605</v>
      </c>
    </row>
    <row r="49" spans="1:25" s="10" customFormat="1" ht="45.75" customHeight="1" x14ac:dyDescent="0.3">
      <c r="A49" s="9"/>
      <c r="B49" s="323">
        <v>1</v>
      </c>
      <c r="C49" s="323">
        <v>1</v>
      </c>
      <c r="D49" s="323" t="s">
        <v>54</v>
      </c>
      <c r="E49" s="322" t="s">
        <v>55</v>
      </c>
      <c r="F49" s="281">
        <f>G49</f>
        <v>14760</v>
      </c>
      <c r="G49" s="281">
        <v>14760</v>
      </c>
      <c r="H49" s="281">
        <v>14760</v>
      </c>
      <c r="I49" s="281"/>
      <c r="J49" s="281">
        <f>ΠΛΗΡΩΜΕΣ!AG15</f>
        <v>14760</v>
      </c>
      <c r="K49" s="281">
        <f t="shared" si="7"/>
        <v>0</v>
      </c>
      <c r="L49" s="281">
        <f t="shared" si="5"/>
        <v>0</v>
      </c>
      <c r="M49" s="321" t="s">
        <v>582</v>
      </c>
      <c r="N49" s="321"/>
      <c r="O49" s="320" t="s">
        <v>604</v>
      </c>
      <c r="P49" s="320" t="s">
        <v>423</v>
      </c>
      <c r="Q49" s="320" t="s">
        <v>426</v>
      </c>
      <c r="R49" s="325" t="s">
        <v>501</v>
      </c>
      <c r="S49" s="319"/>
      <c r="T49" s="319"/>
      <c r="U49" s="319"/>
      <c r="V49" s="206" t="s">
        <v>494</v>
      </c>
      <c r="W49" s="319"/>
      <c r="X49" s="319"/>
      <c r="Y49" s="622" t="s">
        <v>603</v>
      </c>
    </row>
    <row r="50" spans="1:25" s="10" customFormat="1" ht="29.25" customHeight="1" x14ac:dyDescent="0.3">
      <c r="A50" s="9"/>
      <c r="B50" s="323">
        <v>1</v>
      </c>
      <c r="C50" s="323">
        <v>1</v>
      </c>
      <c r="D50" s="323" t="s">
        <v>56</v>
      </c>
      <c r="E50" s="322" t="s">
        <v>57</v>
      </c>
      <c r="F50" s="281">
        <v>4354.2</v>
      </c>
      <c r="G50" s="281">
        <v>4354.2</v>
      </c>
      <c r="H50" s="281">
        <v>4354.2</v>
      </c>
      <c r="I50" s="281"/>
      <c r="J50" s="281">
        <f>ΠΛΗΡΩΜΕΣ!AG20</f>
        <v>4354.2</v>
      </c>
      <c r="K50" s="281">
        <f t="shared" si="7"/>
        <v>0</v>
      </c>
      <c r="L50" s="281">
        <f t="shared" si="5"/>
        <v>0</v>
      </c>
      <c r="M50" s="321" t="s">
        <v>582</v>
      </c>
      <c r="N50" s="321"/>
      <c r="O50" s="320" t="s">
        <v>602</v>
      </c>
      <c r="P50" s="320" t="s">
        <v>581</v>
      </c>
      <c r="Q50" s="320" t="s">
        <v>531</v>
      </c>
      <c r="R50" s="320" t="s">
        <v>338</v>
      </c>
      <c r="S50" s="319"/>
      <c r="T50" s="208"/>
      <c r="U50" s="208"/>
      <c r="V50" s="206" t="s">
        <v>494</v>
      </c>
      <c r="W50" s="208"/>
      <c r="X50" s="208"/>
      <c r="Y50" s="324"/>
    </row>
    <row r="51" spans="1:25" s="10" customFormat="1" ht="29.25" customHeight="1" x14ac:dyDescent="0.3">
      <c r="A51" s="9"/>
      <c r="B51" s="323">
        <v>1</v>
      </c>
      <c r="C51" s="323">
        <v>1</v>
      </c>
      <c r="D51" s="323" t="s">
        <v>58</v>
      </c>
      <c r="E51" s="322" t="s">
        <v>59</v>
      </c>
      <c r="F51" s="281">
        <f>G51</f>
        <v>4949.67</v>
      </c>
      <c r="G51" s="281">
        <f>H51</f>
        <v>4949.67</v>
      </c>
      <c r="H51" s="281">
        <v>4949.67</v>
      </c>
      <c r="I51" s="281"/>
      <c r="J51" s="281">
        <f>ΠΛΗΡΩΜΕΣ!AG22</f>
        <v>4949.67</v>
      </c>
      <c r="K51" s="281">
        <f t="shared" si="7"/>
        <v>0</v>
      </c>
      <c r="L51" s="281">
        <f t="shared" si="5"/>
        <v>0</v>
      </c>
      <c r="M51" s="321" t="s">
        <v>582</v>
      </c>
      <c r="N51" s="321"/>
      <c r="O51" s="320" t="s">
        <v>601</v>
      </c>
      <c r="P51" s="320" t="s">
        <v>581</v>
      </c>
      <c r="Q51" s="320" t="s">
        <v>426</v>
      </c>
      <c r="R51" s="320" t="s">
        <v>600</v>
      </c>
      <c r="S51" s="319"/>
      <c r="T51" s="208"/>
      <c r="U51" s="208"/>
      <c r="V51" s="206" t="s">
        <v>494</v>
      </c>
      <c r="W51" s="208"/>
      <c r="X51" s="208"/>
      <c r="Y51" s="318"/>
    </row>
    <row r="52" spans="1:25" s="10" customFormat="1" ht="29.25" customHeight="1" x14ac:dyDescent="0.3">
      <c r="A52" s="9">
        <v>27</v>
      </c>
      <c r="B52" s="260">
        <v>7</v>
      </c>
      <c r="C52" s="260">
        <v>1</v>
      </c>
      <c r="D52" s="317">
        <v>19</v>
      </c>
      <c r="E52" s="693" t="s">
        <v>60</v>
      </c>
      <c r="F52" s="556">
        <v>265122.93</v>
      </c>
      <c r="G52" s="556">
        <f>F52</f>
        <v>265122.93</v>
      </c>
      <c r="H52" s="556">
        <f>G52</f>
        <v>265122.93</v>
      </c>
      <c r="I52" s="556"/>
      <c r="J52" s="556">
        <v>265122.93</v>
      </c>
      <c r="K52" s="568">
        <f t="shared" si="7"/>
        <v>0</v>
      </c>
      <c r="L52" s="568">
        <f t="shared" si="5"/>
        <v>0</v>
      </c>
      <c r="M52" s="691" t="s">
        <v>582</v>
      </c>
      <c r="N52" s="694" t="s">
        <v>488</v>
      </c>
      <c r="O52" s="620" t="s">
        <v>599</v>
      </c>
      <c r="P52" s="695" t="s">
        <v>427</v>
      </c>
      <c r="Q52" s="683" t="s">
        <v>426</v>
      </c>
      <c r="R52" s="564" t="s">
        <v>501</v>
      </c>
      <c r="S52" s="559" t="s">
        <v>341</v>
      </c>
      <c r="T52" s="559" t="s">
        <v>939</v>
      </c>
      <c r="U52" s="570" t="s">
        <v>934</v>
      </c>
      <c r="V52" s="572" t="s">
        <v>494</v>
      </c>
      <c r="W52" s="572"/>
      <c r="X52" s="572"/>
      <c r="Y52" s="696" t="s">
        <v>598</v>
      </c>
    </row>
    <row r="53" spans="1:25" s="10" customFormat="1" ht="29.25" customHeight="1" thickBot="1" x14ac:dyDescent="0.35">
      <c r="A53" s="9">
        <v>28</v>
      </c>
      <c r="B53" s="260">
        <v>7</v>
      </c>
      <c r="C53" s="260">
        <v>1</v>
      </c>
      <c r="D53" s="316">
        <v>20</v>
      </c>
      <c r="E53" s="533" t="s">
        <v>61</v>
      </c>
      <c r="F53" s="828">
        <v>0</v>
      </c>
      <c r="G53" s="828">
        <f>F53</f>
        <v>0</v>
      </c>
      <c r="H53" s="828"/>
      <c r="I53" s="315"/>
      <c r="J53" s="306"/>
      <c r="K53" s="275">
        <f t="shared" si="7"/>
        <v>0</v>
      </c>
      <c r="L53" s="275">
        <f t="shared" si="5"/>
        <v>0</v>
      </c>
      <c r="M53" s="292"/>
      <c r="N53" s="292"/>
      <c r="O53" s="291" t="s">
        <v>539</v>
      </c>
      <c r="P53" s="291" t="s">
        <v>423</v>
      </c>
      <c r="Q53" s="291" t="s">
        <v>426</v>
      </c>
      <c r="R53" s="291" t="s">
        <v>338</v>
      </c>
      <c r="S53" s="272" t="s">
        <v>341</v>
      </c>
      <c r="T53" s="827" t="s">
        <v>932</v>
      </c>
      <c r="U53" s="304" t="s">
        <v>17</v>
      </c>
      <c r="V53" s="271" t="s">
        <v>539</v>
      </c>
      <c r="W53" s="271"/>
      <c r="X53" s="271"/>
      <c r="Y53" s="794" t="s">
        <v>597</v>
      </c>
    </row>
    <row r="54" spans="1:25" s="10" customFormat="1" ht="46.5" customHeight="1" thickTop="1" x14ac:dyDescent="0.3">
      <c r="A54" s="9">
        <v>29</v>
      </c>
      <c r="B54" s="183">
        <v>1</v>
      </c>
      <c r="C54" s="183">
        <v>1</v>
      </c>
      <c r="D54" s="384">
        <v>40</v>
      </c>
      <c r="E54" s="178" t="s">
        <v>62</v>
      </c>
      <c r="F54" s="197">
        <v>3835.3</v>
      </c>
      <c r="G54" s="197">
        <f>F54</f>
        <v>3835.3</v>
      </c>
      <c r="H54" s="556">
        <v>3835.3</v>
      </c>
      <c r="I54" s="201"/>
      <c r="J54" s="197">
        <f>ΠΛΗΡΩΜΕΣ!AG28</f>
        <v>3835.3</v>
      </c>
      <c r="K54" s="197">
        <f t="shared" si="7"/>
        <v>0</v>
      </c>
      <c r="L54" s="197">
        <f>G54-J54</f>
        <v>0</v>
      </c>
      <c r="M54" s="310" t="s">
        <v>582</v>
      </c>
      <c r="N54" s="309" t="s">
        <v>488</v>
      </c>
      <c r="O54" s="210" t="s">
        <v>596</v>
      </c>
      <c r="P54" s="210" t="s">
        <v>423</v>
      </c>
      <c r="Q54" s="210" t="s">
        <v>442</v>
      </c>
      <c r="R54" s="210" t="s">
        <v>338</v>
      </c>
      <c r="S54" s="210" t="s">
        <v>341</v>
      </c>
      <c r="T54" s="210"/>
      <c r="U54" s="204" t="s">
        <v>17</v>
      </c>
      <c r="V54" s="206" t="s">
        <v>494</v>
      </c>
      <c r="W54" s="206"/>
      <c r="X54" s="206"/>
      <c r="Y54" s="622" t="s">
        <v>525</v>
      </c>
    </row>
    <row r="55" spans="1:25" s="10" customFormat="1" ht="40.5" customHeight="1" x14ac:dyDescent="0.3">
      <c r="A55" s="9">
        <v>30</v>
      </c>
      <c r="B55" s="280">
        <v>1</v>
      </c>
      <c r="C55" s="280">
        <v>1</v>
      </c>
      <c r="D55" s="312">
        <v>48</v>
      </c>
      <c r="E55" s="178" t="s">
        <v>63</v>
      </c>
      <c r="F55" s="197">
        <f>F56</f>
        <v>21525</v>
      </c>
      <c r="G55" s="197">
        <f>F55</f>
        <v>21525</v>
      </c>
      <c r="H55" s="556">
        <f>H56</f>
        <v>34500</v>
      </c>
      <c r="I55" s="201"/>
      <c r="J55" s="197">
        <f>J56</f>
        <v>21525</v>
      </c>
      <c r="K55" s="197">
        <f>K56</f>
        <v>0</v>
      </c>
      <c r="L55" s="197">
        <f>L56</f>
        <v>0</v>
      </c>
      <c r="M55" s="310" t="s">
        <v>582</v>
      </c>
      <c r="N55" s="309"/>
      <c r="O55" s="210"/>
      <c r="P55" s="210"/>
      <c r="Q55" s="210"/>
      <c r="R55" s="210"/>
      <c r="S55" s="210" t="s">
        <v>341</v>
      </c>
      <c r="T55" s="210" t="s">
        <v>392</v>
      </c>
      <c r="U55" s="204" t="s">
        <v>17</v>
      </c>
      <c r="V55" s="206" t="s">
        <v>494</v>
      </c>
      <c r="W55" s="206"/>
      <c r="X55" s="206"/>
      <c r="Y55" s="206"/>
    </row>
    <row r="56" spans="1:25" s="10" customFormat="1" ht="69.75" customHeight="1" x14ac:dyDescent="0.25">
      <c r="A56" s="9"/>
      <c r="B56" s="311">
        <v>1</v>
      </c>
      <c r="C56" s="311">
        <v>1</v>
      </c>
      <c r="D56" s="311" t="s">
        <v>306</v>
      </c>
      <c r="E56" s="178" t="s">
        <v>64</v>
      </c>
      <c r="F56" s="197">
        <v>21525</v>
      </c>
      <c r="G56" s="197">
        <v>21525</v>
      </c>
      <c r="H56" s="556">
        <v>34500</v>
      </c>
      <c r="I56" s="201"/>
      <c r="J56" s="197">
        <f>ΠΛΗΡΩΜΕΣ!AG30</f>
        <v>21525</v>
      </c>
      <c r="K56" s="197">
        <v>0</v>
      </c>
      <c r="L56" s="197">
        <f>F56-J56</f>
        <v>0</v>
      </c>
      <c r="M56" s="310" t="s">
        <v>582</v>
      </c>
      <c r="N56" s="309" t="s">
        <v>488</v>
      </c>
      <c r="O56" s="210" t="s">
        <v>595</v>
      </c>
      <c r="P56" s="210" t="s">
        <v>581</v>
      </c>
      <c r="Q56" s="210" t="s">
        <v>426</v>
      </c>
      <c r="R56" s="210" t="s">
        <v>486</v>
      </c>
      <c r="S56" s="210"/>
      <c r="T56" s="210"/>
      <c r="U56" s="206"/>
      <c r="V56" s="206" t="s">
        <v>494</v>
      </c>
      <c r="W56" s="206"/>
      <c r="X56" s="206"/>
      <c r="Y56" s="622" t="s">
        <v>594</v>
      </c>
    </row>
    <row r="57" spans="1:25" s="10" customFormat="1" ht="19.5" customHeight="1" x14ac:dyDescent="0.3">
      <c r="A57" s="9">
        <v>31</v>
      </c>
      <c r="B57" s="260">
        <v>7</v>
      </c>
      <c r="C57" s="260">
        <v>1</v>
      </c>
      <c r="D57" s="260">
        <v>7</v>
      </c>
      <c r="E57" s="533" t="s">
        <v>65</v>
      </c>
      <c r="F57" s="595">
        <v>0</v>
      </c>
      <c r="G57" s="275">
        <f>F57</f>
        <v>0</v>
      </c>
      <c r="H57" s="298"/>
      <c r="I57" s="298"/>
      <c r="J57" s="299"/>
      <c r="K57" s="275">
        <f t="shared" ref="K57:K64" si="8">H57-J57</f>
        <v>0</v>
      </c>
      <c r="L57" s="275">
        <f>F57-J57</f>
        <v>0</v>
      </c>
      <c r="M57" s="292"/>
      <c r="N57" s="292"/>
      <c r="O57" s="535" t="s">
        <v>575</v>
      </c>
      <c r="P57" s="273" t="s">
        <v>464</v>
      </c>
      <c r="Q57" s="291" t="s">
        <v>426</v>
      </c>
      <c r="R57" s="290" t="s">
        <v>486</v>
      </c>
      <c r="S57" s="272" t="s">
        <v>341</v>
      </c>
      <c r="T57" s="272" t="s">
        <v>803</v>
      </c>
      <c r="U57" s="289" t="s">
        <v>17</v>
      </c>
      <c r="V57" s="271" t="s">
        <v>539</v>
      </c>
      <c r="W57" s="271"/>
      <c r="X57" s="271"/>
      <c r="Y57" s="288" t="s">
        <v>593</v>
      </c>
    </row>
    <row r="58" spans="1:25" s="10" customFormat="1" ht="39" customHeight="1" x14ac:dyDescent="0.3">
      <c r="A58" s="9">
        <v>32</v>
      </c>
      <c r="B58" s="269">
        <v>4</v>
      </c>
      <c r="C58" s="269">
        <v>2</v>
      </c>
      <c r="D58" s="255">
        <v>2</v>
      </c>
      <c r="E58" s="178" t="s">
        <v>66</v>
      </c>
      <c r="F58" s="196">
        <v>9833.0499999999993</v>
      </c>
      <c r="G58" s="196">
        <v>9833.0499999999993</v>
      </c>
      <c r="H58" s="200">
        <v>9833.0499999999993</v>
      </c>
      <c r="I58" s="197"/>
      <c r="J58" s="281">
        <f>ΠΛΗΡΩΜΕΣ!AG74</f>
        <v>9833.0499999999993</v>
      </c>
      <c r="K58" s="281">
        <f t="shared" si="8"/>
        <v>0</v>
      </c>
      <c r="L58" s="281">
        <f>G58-J58</f>
        <v>0</v>
      </c>
      <c r="M58" s="310" t="s">
        <v>582</v>
      </c>
      <c r="N58" s="308" t="s">
        <v>424</v>
      </c>
      <c r="O58" s="211" t="s">
        <v>582</v>
      </c>
      <c r="P58" s="211" t="s">
        <v>464</v>
      </c>
      <c r="Q58" s="211" t="s">
        <v>531</v>
      </c>
      <c r="R58" s="211" t="s">
        <v>338</v>
      </c>
      <c r="S58" s="211" t="s">
        <v>341</v>
      </c>
      <c r="T58" s="211" t="s">
        <v>392</v>
      </c>
      <c r="U58" s="204" t="s">
        <v>17</v>
      </c>
      <c r="V58" s="341" t="s">
        <v>494</v>
      </c>
      <c r="W58" s="307" t="s">
        <v>592</v>
      </c>
      <c r="X58" s="211"/>
      <c r="Y58" s="622" t="s">
        <v>591</v>
      </c>
    </row>
    <row r="59" spans="1:25" s="10" customFormat="1" ht="80.650000000000006" customHeight="1" x14ac:dyDescent="0.25">
      <c r="A59" s="9">
        <v>33</v>
      </c>
      <c r="B59" s="267">
        <v>7</v>
      </c>
      <c r="C59" s="267">
        <v>1</v>
      </c>
      <c r="D59" s="266">
        <v>8</v>
      </c>
      <c r="E59" s="178" t="s">
        <v>67</v>
      </c>
      <c r="F59" s="196">
        <v>7595.35</v>
      </c>
      <c r="G59" s="196">
        <v>7595.35</v>
      </c>
      <c r="H59" s="200">
        <v>7595.35</v>
      </c>
      <c r="I59" s="197"/>
      <c r="J59" s="281">
        <f>ΠΛΗΡΩΜΕΣ!AG72</f>
        <v>7595.35</v>
      </c>
      <c r="K59" s="281">
        <f t="shared" si="8"/>
        <v>0</v>
      </c>
      <c r="L59" s="281">
        <f t="shared" ref="L59:L64" si="9">F59-J59</f>
        <v>0</v>
      </c>
      <c r="M59" s="310" t="s">
        <v>582</v>
      </c>
      <c r="N59" s="308" t="s">
        <v>488</v>
      </c>
      <c r="O59" s="211" t="s">
        <v>582</v>
      </c>
      <c r="P59" s="211" t="s">
        <v>464</v>
      </c>
      <c r="Q59" s="211" t="s">
        <v>426</v>
      </c>
      <c r="R59" s="211" t="s">
        <v>338</v>
      </c>
      <c r="S59" s="211" t="s">
        <v>341</v>
      </c>
      <c r="T59" s="211" t="s">
        <v>392</v>
      </c>
      <c r="U59" s="204" t="s">
        <v>17</v>
      </c>
      <c r="V59" s="206" t="s">
        <v>494</v>
      </c>
      <c r="W59" s="307" t="s">
        <v>590</v>
      </c>
      <c r="X59" s="211"/>
      <c r="Y59" s="622" t="s">
        <v>526</v>
      </c>
    </row>
    <row r="60" spans="1:25" s="10" customFormat="1" ht="29.25" customHeight="1" x14ac:dyDescent="0.3">
      <c r="A60" s="9">
        <v>34</v>
      </c>
      <c r="B60" s="260">
        <v>7</v>
      </c>
      <c r="C60" s="260">
        <v>1</v>
      </c>
      <c r="D60" s="260">
        <v>10</v>
      </c>
      <c r="E60" s="303" t="s">
        <v>68</v>
      </c>
      <c r="F60" s="181">
        <v>50000</v>
      </c>
      <c r="G60" s="257">
        <f>F60</f>
        <v>50000</v>
      </c>
      <c r="H60" s="231"/>
      <c r="I60" s="231"/>
      <c r="J60" s="199"/>
      <c r="K60" s="257">
        <f t="shared" si="8"/>
        <v>0</v>
      </c>
      <c r="L60" s="257">
        <f t="shared" si="9"/>
        <v>50000</v>
      </c>
      <c r="M60" s="286"/>
      <c r="N60" s="286"/>
      <c r="O60" s="249"/>
      <c r="P60" s="249" t="s">
        <v>423</v>
      </c>
      <c r="Q60" s="249" t="s">
        <v>426</v>
      </c>
      <c r="R60" s="244" t="s">
        <v>501</v>
      </c>
      <c r="S60" s="209" t="s">
        <v>341</v>
      </c>
      <c r="T60" s="814" t="s">
        <v>1142</v>
      </c>
      <c r="U60" s="212" t="s">
        <v>1143</v>
      </c>
      <c r="V60" s="261" t="s">
        <v>422</v>
      </c>
      <c r="W60" s="261"/>
      <c r="X60" s="261"/>
      <c r="Y60" s="285" t="s">
        <v>589</v>
      </c>
    </row>
    <row r="61" spans="1:25" s="10" customFormat="1" ht="24" customHeight="1" x14ac:dyDescent="0.3">
      <c r="A61" s="9">
        <v>35</v>
      </c>
      <c r="B61" s="260">
        <v>7</v>
      </c>
      <c r="C61" s="260">
        <v>1</v>
      </c>
      <c r="D61" s="260">
        <v>11</v>
      </c>
      <c r="E61" s="533" t="s">
        <v>69</v>
      </c>
      <c r="F61" s="595">
        <v>0</v>
      </c>
      <c r="G61" s="275">
        <f>F61</f>
        <v>0</v>
      </c>
      <c r="H61" s="305"/>
      <c r="I61" s="305"/>
      <c r="J61" s="306"/>
      <c r="K61" s="275">
        <f t="shared" si="8"/>
        <v>0</v>
      </c>
      <c r="L61" s="275">
        <f t="shared" si="9"/>
        <v>0</v>
      </c>
      <c r="M61" s="292"/>
      <c r="N61" s="292"/>
      <c r="O61" s="291"/>
      <c r="P61" s="291" t="s">
        <v>429</v>
      </c>
      <c r="Q61" s="291"/>
      <c r="R61" s="291" t="s">
        <v>338</v>
      </c>
      <c r="S61" s="272" t="s">
        <v>341</v>
      </c>
      <c r="T61" s="272" t="s">
        <v>1121</v>
      </c>
      <c r="U61" s="289" t="s">
        <v>1141</v>
      </c>
      <c r="V61" s="271" t="s">
        <v>539</v>
      </c>
      <c r="W61" s="271"/>
      <c r="X61" s="271"/>
      <c r="Y61" s="288"/>
    </row>
    <row r="62" spans="1:25" s="10" customFormat="1" ht="21" customHeight="1" x14ac:dyDescent="0.3">
      <c r="A62" s="9">
        <v>36</v>
      </c>
      <c r="B62" s="260">
        <v>7</v>
      </c>
      <c r="C62" s="260">
        <v>1</v>
      </c>
      <c r="D62" s="260">
        <v>12</v>
      </c>
      <c r="E62" s="533" t="s">
        <v>70</v>
      </c>
      <c r="F62" s="293">
        <v>0</v>
      </c>
      <c r="G62" s="275">
        <f>F62</f>
        <v>0</v>
      </c>
      <c r="H62" s="305"/>
      <c r="I62" s="231"/>
      <c r="J62" s="306"/>
      <c r="K62" s="275">
        <f t="shared" si="8"/>
        <v>0</v>
      </c>
      <c r="L62" s="275">
        <f t="shared" si="9"/>
        <v>0</v>
      </c>
      <c r="M62" s="292"/>
      <c r="N62" s="292"/>
      <c r="O62" s="291" t="s">
        <v>539</v>
      </c>
      <c r="P62" s="273" t="s">
        <v>464</v>
      </c>
      <c r="Q62" s="291" t="s">
        <v>426</v>
      </c>
      <c r="R62" s="291" t="s">
        <v>338</v>
      </c>
      <c r="S62" s="272" t="s">
        <v>341</v>
      </c>
      <c r="T62" s="827" t="s">
        <v>932</v>
      </c>
      <c r="U62" s="289" t="s">
        <v>934</v>
      </c>
      <c r="V62" s="271" t="s">
        <v>539</v>
      </c>
      <c r="W62" s="271"/>
      <c r="X62" s="271"/>
      <c r="Y62" s="288" t="s">
        <v>588</v>
      </c>
    </row>
    <row r="63" spans="1:25" s="10" customFormat="1" ht="21" customHeight="1" x14ac:dyDescent="0.3">
      <c r="A63" s="9">
        <v>37</v>
      </c>
      <c r="B63" s="260">
        <v>7</v>
      </c>
      <c r="C63" s="260">
        <v>1</v>
      </c>
      <c r="D63" s="260">
        <v>13</v>
      </c>
      <c r="E63" s="533" t="s">
        <v>71</v>
      </c>
      <c r="F63" s="293">
        <v>0</v>
      </c>
      <c r="G63" s="275">
        <f>F63</f>
        <v>0</v>
      </c>
      <c r="H63" s="305"/>
      <c r="I63" s="231"/>
      <c r="J63" s="306"/>
      <c r="K63" s="275">
        <f t="shared" si="8"/>
        <v>0</v>
      </c>
      <c r="L63" s="275">
        <f t="shared" si="9"/>
        <v>0</v>
      </c>
      <c r="M63" s="292"/>
      <c r="N63" s="292"/>
      <c r="O63" s="291" t="s">
        <v>539</v>
      </c>
      <c r="P63" s="273" t="s">
        <v>432</v>
      </c>
      <c r="Q63" s="291" t="s">
        <v>426</v>
      </c>
      <c r="R63" s="291" t="s">
        <v>587</v>
      </c>
      <c r="S63" s="272" t="s">
        <v>341</v>
      </c>
      <c r="T63" s="827" t="s">
        <v>932</v>
      </c>
      <c r="U63" s="289" t="s">
        <v>934</v>
      </c>
      <c r="V63" s="271" t="s">
        <v>539</v>
      </c>
      <c r="W63" s="271"/>
      <c r="X63" s="271"/>
      <c r="Y63" s="288" t="s">
        <v>586</v>
      </c>
    </row>
    <row r="64" spans="1:25" s="10" customFormat="1" ht="33.75" customHeight="1" x14ac:dyDescent="0.3">
      <c r="A64" s="9">
        <v>38</v>
      </c>
      <c r="B64" s="260">
        <v>7</v>
      </c>
      <c r="C64" s="260">
        <v>1</v>
      </c>
      <c r="D64" s="260">
        <v>14</v>
      </c>
      <c r="E64" s="768" t="s">
        <v>72</v>
      </c>
      <c r="F64" s="580">
        <v>60000</v>
      </c>
      <c r="G64" s="568">
        <f>F64</f>
        <v>60000</v>
      </c>
      <c r="H64" s="556">
        <v>59954</v>
      </c>
      <c r="I64" s="556"/>
      <c r="J64" s="942">
        <f>ΠΛΗΡΩΜΕΣ!AG189</f>
        <v>8992.48</v>
      </c>
      <c r="K64" s="568">
        <f t="shared" si="8"/>
        <v>50961.520000000004</v>
      </c>
      <c r="L64" s="275">
        <f t="shared" si="9"/>
        <v>51007.520000000004</v>
      </c>
      <c r="M64" s="691"/>
      <c r="N64" s="691"/>
      <c r="O64" s="620" t="s">
        <v>585</v>
      </c>
      <c r="P64" s="558" t="s">
        <v>432</v>
      </c>
      <c r="Q64" s="620" t="s">
        <v>426</v>
      </c>
      <c r="R64" s="620" t="s">
        <v>425</v>
      </c>
      <c r="S64" s="559" t="s">
        <v>341</v>
      </c>
      <c r="T64" s="559"/>
      <c r="U64" s="570" t="s">
        <v>17</v>
      </c>
      <c r="V64" s="572" t="s">
        <v>494</v>
      </c>
      <c r="W64" s="572"/>
      <c r="X64" s="572"/>
      <c r="Y64" s="622" t="s">
        <v>584</v>
      </c>
    </row>
    <row r="65" spans="1:26" s="10" customFormat="1" ht="30.75" customHeight="1" x14ac:dyDescent="0.3">
      <c r="A65" s="9">
        <v>39</v>
      </c>
      <c r="B65" s="260">
        <v>7</v>
      </c>
      <c r="C65" s="260">
        <v>1</v>
      </c>
      <c r="D65" s="260">
        <v>15</v>
      </c>
      <c r="E65" s="294" t="s">
        <v>73</v>
      </c>
      <c r="F65" s="293">
        <v>0</v>
      </c>
      <c r="G65" s="275"/>
      <c r="H65" s="305"/>
      <c r="I65" s="305"/>
      <c r="J65" s="306"/>
      <c r="K65" s="305"/>
      <c r="L65" s="305"/>
      <c r="M65" s="292"/>
      <c r="N65" s="292"/>
      <c r="O65" s="291" t="s">
        <v>575</v>
      </c>
      <c r="P65" s="273" t="s">
        <v>432</v>
      </c>
      <c r="Q65" s="291" t="s">
        <v>426</v>
      </c>
      <c r="R65" s="291"/>
      <c r="S65" s="272" t="s">
        <v>341</v>
      </c>
      <c r="T65" s="272" t="s">
        <v>392</v>
      </c>
      <c r="U65" s="304" t="s">
        <v>17</v>
      </c>
      <c r="V65" s="271" t="s">
        <v>539</v>
      </c>
      <c r="W65" s="271"/>
      <c r="X65" s="271"/>
      <c r="Y65" s="288"/>
    </row>
    <row r="66" spans="1:26" s="10" customFormat="1" ht="50.25" customHeight="1" x14ac:dyDescent="0.3">
      <c r="A66" s="9">
        <v>40</v>
      </c>
      <c r="B66" s="260">
        <v>7</v>
      </c>
      <c r="C66" s="260">
        <v>1</v>
      </c>
      <c r="D66" s="260">
        <v>16</v>
      </c>
      <c r="E66" s="294" t="s">
        <v>74</v>
      </c>
      <c r="F66" s="293">
        <v>0</v>
      </c>
      <c r="G66" s="275"/>
      <c r="H66" s="305"/>
      <c r="I66" s="305"/>
      <c r="J66" s="306"/>
      <c r="K66" s="305"/>
      <c r="L66" s="305"/>
      <c r="M66" s="292"/>
      <c r="N66" s="292"/>
      <c r="O66" s="291" t="s">
        <v>575</v>
      </c>
      <c r="P66" s="291" t="s">
        <v>423</v>
      </c>
      <c r="Q66" s="291" t="s">
        <v>426</v>
      </c>
      <c r="R66" s="291"/>
      <c r="S66" s="272" t="s">
        <v>341</v>
      </c>
      <c r="T66" s="272" t="s">
        <v>392</v>
      </c>
      <c r="U66" s="304" t="s">
        <v>17</v>
      </c>
      <c r="V66" s="271" t="s">
        <v>539</v>
      </c>
      <c r="W66" s="271"/>
      <c r="X66" s="271"/>
      <c r="Y66" s="288"/>
    </row>
    <row r="67" spans="1:26" s="10" customFormat="1" ht="46.15" customHeight="1" x14ac:dyDescent="0.3">
      <c r="A67" s="9">
        <v>41</v>
      </c>
      <c r="B67" s="260">
        <v>7</v>
      </c>
      <c r="C67" s="260">
        <v>1</v>
      </c>
      <c r="D67" s="260">
        <v>17</v>
      </c>
      <c r="E67" s="533" t="s">
        <v>75</v>
      </c>
      <c r="F67" s="595">
        <v>0</v>
      </c>
      <c r="G67" s="275">
        <f>F67</f>
        <v>0</v>
      </c>
      <c r="H67" s="305"/>
      <c r="I67" s="231"/>
      <c r="J67" s="306"/>
      <c r="K67" s="305">
        <f>H67-J67</f>
        <v>0</v>
      </c>
      <c r="L67" s="305">
        <f>F67-J67</f>
        <v>0</v>
      </c>
      <c r="M67" s="292"/>
      <c r="N67" s="292"/>
      <c r="O67" s="291" t="s">
        <v>539</v>
      </c>
      <c r="P67" s="291"/>
      <c r="Q67" s="291" t="s">
        <v>426</v>
      </c>
      <c r="R67" s="291" t="s">
        <v>338</v>
      </c>
      <c r="S67" s="272" t="s">
        <v>341</v>
      </c>
      <c r="T67" s="827" t="s">
        <v>932</v>
      </c>
      <c r="U67" s="289" t="s">
        <v>934</v>
      </c>
      <c r="V67" s="271" t="s">
        <v>539</v>
      </c>
      <c r="W67" s="271"/>
      <c r="X67" s="271"/>
      <c r="Y67" s="288" t="s">
        <v>583</v>
      </c>
    </row>
    <row r="68" spans="1:26" s="13" customFormat="1" ht="61.15" customHeight="1" x14ac:dyDescent="0.3">
      <c r="A68" s="9">
        <v>42</v>
      </c>
      <c r="B68" s="302">
        <v>2</v>
      </c>
      <c r="C68" s="302">
        <v>1</v>
      </c>
      <c r="D68" s="385">
        <v>7</v>
      </c>
      <c r="E68" s="178" t="s">
        <v>76</v>
      </c>
      <c r="F68" s="196">
        <v>24108</v>
      </c>
      <c r="G68" s="196">
        <v>24108</v>
      </c>
      <c r="H68" s="200">
        <v>24108</v>
      </c>
      <c r="I68" s="201"/>
      <c r="J68" s="281">
        <f>ΠΛΗΡΩΜΕΣ!AG49</f>
        <v>24108</v>
      </c>
      <c r="K68" s="281">
        <f>H68-J68</f>
        <v>0</v>
      </c>
      <c r="L68" s="196">
        <f>F68-J68</f>
        <v>0</v>
      </c>
      <c r="M68" s="310" t="s">
        <v>582</v>
      </c>
      <c r="N68" s="308" t="s">
        <v>545</v>
      </c>
      <c r="O68" s="211" t="s">
        <v>582</v>
      </c>
      <c r="P68" s="211" t="s">
        <v>581</v>
      </c>
      <c r="Q68" s="211" t="s">
        <v>531</v>
      </c>
      <c r="R68" s="211" t="s">
        <v>580</v>
      </c>
      <c r="S68" s="211" t="s">
        <v>341</v>
      </c>
      <c r="T68" s="211" t="s">
        <v>392</v>
      </c>
      <c r="U68" s="211" t="s">
        <v>17</v>
      </c>
      <c r="V68" s="206" t="s">
        <v>494</v>
      </c>
      <c r="W68" s="211"/>
      <c r="X68" s="211"/>
      <c r="Y68" s="622" t="s">
        <v>579</v>
      </c>
    </row>
    <row r="69" spans="1:26" s="10" customFormat="1" ht="39.75" customHeight="1" x14ac:dyDescent="0.3">
      <c r="A69" s="9">
        <v>43</v>
      </c>
      <c r="B69" s="260">
        <v>7</v>
      </c>
      <c r="C69" s="260">
        <v>1</v>
      </c>
      <c r="D69" s="259">
        <v>18</v>
      </c>
      <c r="E69" s="178" t="s">
        <v>77</v>
      </c>
      <c r="F69" s="196">
        <v>80000</v>
      </c>
      <c r="G69" s="196">
        <f>F69</f>
        <v>80000</v>
      </c>
      <c r="H69" s="200">
        <v>80000</v>
      </c>
      <c r="I69" s="301"/>
      <c r="J69" s="281">
        <f>ΠΛΗΡΩΜΕΣ!AG94</f>
        <v>80000</v>
      </c>
      <c r="K69" s="281">
        <f>H69-J69</f>
        <v>0</v>
      </c>
      <c r="L69" s="281">
        <f>F69-J69</f>
        <v>0</v>
      </c>
      <c r="M69" s="310" t="s">
        <v>582</v>
      </c>
      <c r="N69" s="308" t="s">
        <v>488</v>
      </c>
      <c r="O69" s="211" t="s">
        <v>582</v>
      </c>
      <c r="P69" s="211" t="s">
        <v>432</v>
      </c>
      <c r="Q69" s="211" t="s">
        <v>426</v>
      </c>
      <c r="R69" s="211" t="s">
        <v>338</v>
      </c>
      <c r="S69" s="211" t="s">
        <v>341</v>
      </c>
      <c r="T69" s="211" t="s">
        <v>392</v>
      </c>
      <c r="U69" s="211" t="s">
        <v>17</v>
      </c>
      <c r="V69" s="206" t="s">
        <v>494</v>
      </c>
      <c r="W69" s="206"/>
      <c r="X69" s="206"/>
      <c r="Y69" s="622" t="s">
        <v>578</v>
      </c>
    </row>
    <row r="70" spans="1:26" s="10" customFormat="1" ht="39.75" customHeight="1" x14ac:dyDescent="0.3">
      <c r="A70" s="9">
        <v>44</v>
      </c>
      <c r="B70" s="260">
        <v>7</v>
      </c>
      <c r="C70" s="260">
        <v>1</v>
      </c>
      <c r="D70" s="260">
        <v>25</v>
      </c>
      <c r="E70" s="294" t="s">
        <v>78</v>
      </c>
      <c r="F70" s="293">
        <v>0</v>
      </c>
      <c r="G70" s="275"/>
      <c r="H70" s="298"/>
      <c r="I70" s="298"/>
      <c r="J70" s="299"/>
      <c r="K70" s="298"/>
      <c r="L70" s="298"/>
      <c r="M70" s="292"/>
      <c r="N70" s="292"/>
      <c r="O70" s="291" t="s">
        <v>575</v>
      </c>
      <c r="P70" s="273" t="s">
        <v>432</v>
      </c>
      <c r="Q70" s="291" t="s">
        <v>426</v>
      </c>
      <c r="R70" s="291"/>
      <c r="S70" s="272" t="s">
        <v>341</v>
      </c>
      <c r="T70" s="272" t="s">
        <v>392</v>
      </c>
      <c r="U70" s="272" t="s">
        <v>17</v>
      </c>
      <c r="V70" s="271" t="s">
        <v>539</v>
      </c>
      <c r="W70" s="271"/>
      <c r="X70" s="271"/>
      <c r="Y70" s="288"/>
    </row>
    <row r="71" spans="1:26" s="10" customFormat="1" ht="24.75" customHeight="1" x14ac:dyDescent="0.3">
      <c r="A71" s="9">
        <v>45</v>
      </c>
      <c r="B71" s="260">
        <v>7</v>
      </c>
      <c r="C71" s="260">
        <v>1</v>
      </c>
      <c r="D71" s="260">
        <v>26</v>
      </c>
      <c r="E71" s="294" t="s">
        <v>79</v>
      </c>
      <c r="F71" s="293">
        <v>0</v>
      </c>
      <c r="G71" s="275"/>
      <c r="H71" s="298"/>
      <c r="I71" s="298"/>
      <c r="J71" s="299"/>
      <c r="K71" s="293">
        <f>H71-J71</f>
        <v>0</v>
      </c>
      <c r="L71" s="293">
        <f>F71-J71</f>
        <v>0</v>
      </c>
      <c r="M71" s="292"/>
      <c r="N71" s="292"/>
      <c r="O71" s="291" t="s">
        <v>575</v>
      </c>
      <c r="P71" s="273" t="s">
        <v>432</v>
      </c>
      <c r="Q71" s="291" t="s">
        <v>426</v>
      </c>
      <c r="R71" s="291" t="s">
        <v>425</v>
      </c>
      <c r="S71" s="272" t="s">
        <v>341</v>
      </c>
      <c r="T71" s="272" t="s">
        <v>733</v>
      </c>
      <c r="U71" s="289" t="s">
        <v>17</v>
      </c>
      <c r="V71" s="271" t="s">
        <v>539</v>
      </c>
      <c r="W71" s="271"/>
      <c r="X71" s="271"/>
      <c r="Y71" s="288" t="s">
        <v>577</v>
      </c>
    </row>
    <row r="72" spans="1:26" s="10" customFormat="1" ht="60" customHeight="1" x14ac:dyDescent="0.3">
      <c r="A72" s="9">
        <v>46</v>
      </c>
      <c r="B72" s="260">
        <v>7</v>
      </c>
      <c r="C72" s="260">
        <v>1</v>
      </c>
      <c r="D72" s="260">
        <v>27</v>
      </c>
      <c r="E72" s="287" t="s">
        <v>80</v>
      </c>
      <c r="F72" s="217">
        <v>20000</v>
      </c>
      <c r="G72" s="257">
        <f>F72</f>
        <v>20000</v>
      </c>
      <c r="H72" s="301"/>
      <c r="I72" s="301"/>
      <c r="J72" s="300"/>
      <c r="K72" s="217">
        <f>H72-J72</f>
        <v>0</v>
      </c>
      <c r="L72" s="217">
        <f>F72-J72</f>
        <v>20000</v>
      </c>
      <c r="M72" s="286"/>
      <c r="N72" s="286"/>
      <c r="O72" s="249" t="s">
        <v>904</v>
      </c>
      <c r="P72" s="232" t="s">
        <v>432</v>
      </c>
      <c r="Q72" s="249" t="s">
        <v>426</v>
      </c>
      <c r="R72" s="249" t="s">
        <v>425</v>
      </c>
      <c r="S72" s="209" t="s">
        <v>341</v>
      </c>
      <c r="T72" s="209"/>
      <c r="U72" s="212" t="s">
        <v>17</v>
      </c>
      <c r="V72" s="261" t="s">
        <v>422</v>
      </c>
      <c r="W72" s="261"/>
      <c r="X72" s="261"/>
      <c r="Y72" s="285" t="s">
        <v>576</v>
      </c>
    </row>
    <row r="73" spans="1:26" s="10" customFormat="1" ht="39.75" customHeight="1" x14ac:dyDescent="0.3">
      <c r="A73" s="9">
        <v>47</v>
      </c>
      <c r="B73" s="260">
        <v>7</v>
      </c>
      <c r="C73" s="260">
        <v>1</v>
      </c>
      <c r="D73" s="260">
        <v>28</v>
      </c>
      <c r="E73" s="294" t="s">
        <v>81</v>
      </c>
      <c r="F73" s="293">
        <v>0</v>
      </c>
      <c r="G73" s="275"/>
      <c r="H73" s="298"/>
      <c r="I73" s="298"/>
      <c r="J73" s="299"/>
      <c r="K73" s="298"/>
      <c r="L73" s="298"/>
      <c r="M73" s="292"/>
      <c r="N73" s="292"/>
      <c r="O73" s="292" t="s">
        <v>575</v>
      </c>
      <c r="P73" s="273" t="s">
        <v>432</v>
      </c>
      <c r="Q73" s="291"/>
      <c r="R73" s="291"/>
      <c r="S73" s="272" t="s">
        <v>341</v>
      </c>
      <c r="T73" s="272" t="s">
        <v>392</v>
      </c>
      <c r="U73" s="297" t="s">
        <v>17</v>
      </c>
      <c r="V73" s="271" t="s">
        <v>539</v>
      </c>
      <c r="W73" s="271"/>
      <c r="X73" s="271"/>
      <c r="Y73" s="288"/>
    </row>
    <row r="74" spans="1:26" s="10" customFormat="1" ht="39.75" customHeight="1" x14ac:dyDescent="0.3">
      <c r="A74" s="9">
        <v>48</v>
      </c>
      <c r="B74" s="260">
        <v>7</v>
      </c>
      <c r="C74" s="260">
        <v>1</v>
      </c>
      <c r="D74" s="260">
        <v>29</v>
      </c>
      <c r="E74" s="294" t="s">
        <v>82</v>
      </c>
      <c r="F74" s="293">
        <v>0</v>
      </c>
      <c r="G74" s="275">
        <f>F74</f>
        <v>0</v>
      </c>
      <c r="H74" s="293"/>
      <c r="I74" s="217"/>
      <c r="J74" s="293"/>
      <c r="K74" s="293">
        <f t="shared" ref="K74:K80" si="10">H74-J74</f>
        <v>0</v>
      </c>
      <c r="L74" s="293">
        <f t="shared" ref="L74:L80" si="11">F74-J74</f>
        <v>0</v>
      </c>
      <c r="M74" s="292"/>
      <c r="N74" s="292"/>
      <c r="O74" s="291" t="s">
        <v>539</v>
      </c>
      <c r="P74" s="273" t="s">
        <v>432</v>
      </c>
      <c r="Q74" s="291" t="s">
        <v>426</v>
      </c>
      <c r="R74" s="291" t="s">
        <v>338</v>
      </c>
      <c r="S74" s="272" t="s">
        <v>341</v>
      </c>
      <c r="T74" s="272" t="s">
        <v>929</v>
      </c>
      <c r="U74" s="289" t="s">
        <v>934</v>
      </c>
      <c r="V74" s="271" t="s">
        <v>539</v>
      </c>
      <c r="W74" s="271"/>
      <c r="X74" s="271"/>
      <c r="Y74" s="288" t="s">
        <v>574</v>
      </c>
    </row>
    <row r="75" spans="1:26" s="10" customFormat="1" ht="51.75" customHeight="1" x14ac:dyDescent="0.3">
      <c r="A75" s="9">
        <v>49</v>
      </c>
      <c r="B75" s="260">
        <v>7</v>
      </c>
      <c r="C75" s="260">
        <v>1</v>
      </c>
      <c r="D75" s="260">
        <v>30</v>
      </c>
      <c r="E75" s="294" t="s">
        <v>83</v>
      </c>
      <c r="F75" s="293">
        <v>0</v>
      </c>
      <c r="G75" s="275">
        <f>F75</f>
        <v>0</v>
      </c>
      <c r="H75" s="293"/>
      <c r="I75" s="293"/>
      <c r="J75" s="293"/>
      <c r="K75" s="293">
        <f t="shared" si="10"/>
        <v>0</v>
      </c>
      <c r="L75" s="293">
        <f t="shared" si="11"/>
        <v>0</v>
      </c>
      <c r="M75" s="292"/>
      <c r="N75" s="292"/>
      <c r="O75" s="291" t="s">
        <v>575</v>
      </c>
      <c r="P75" s="291"/>
      <c r="Q75" s="291" t="s">
        <v>426</v>
      </c>
      <c r="R75" s="291" t="s">
        <v>338</v>
      </c>
      <c r="S75" s="272" t="s">
        <v>341</v>
      </c>
      <c r="T75" s="272" t="s">
        <v>733</v>
      </c>
      <c r="U75" s="289" t="s">
        <v>17</v>
      </c>
      <c r="V75" s="271" t="s">
        <v>539</v>
      </c>
      <c r="W75" s="271"/>
      <c r="X75" s="271"/>
      <c r="Y75" s="288" t="s">
        <v>573</v>
      </c>
    </row>
    <row r="76" spans="1:26" s="10" customFormat="1" ht="25.5" customHeight="1" x14ac:dyDescent="0.3">
      <c r="A76" s="9">
        <v>50</v>
      </c>
      <c r="B76" s="260">
        <v>7</v>
      </c>
      <c r="C76" s="260">
        <v>1</v>
      </c>
      <c r="D76" s="260">
        <v>31</v>
      </c>
      <c r="E76" s="294" t="s">
        <v>84</v>
      </c>
      <c r="F76" s="293">
        <v>0</v>
      </c>
      <c r="G76" s="275">
        <f>F76</f>
        <v>0</v>
      </c>
      <c r="H76" s="293"/>
      <c r="I76" s="293"/>
      <c r="J76" s="293"/>
      <c r="K76" s="293">
        <f t="shared" si="10"/>
        <v>0</v>
      </c>
      <c r="L76" s="293">
        <f t="shared" si="11"/>
        <v>0</v>
      </c>
      <c r="M76" s="292"/>
      <c r="N76" s="292"/>
      <c r="O76" s="291" t="s">
        <v>575</v>
      </c>
      <c r="P76" s="291" t="s">
        <v>423</v>
      </c>
      <c r="Q76" s="291"/>
      <c r="R76" s="291" t="s">
        <v>572</v>
      </c>
      <c r="S76" s="272" t="s">
        <v>341</v>
      </c>
      <c r="T76" s="272" t="s">
        <v>733</v>
      </c>
      <c r="U76" s="289" t="s">
        <v>17</v>
      </c>
      <c r="V76" s="271" t="s">
        <v>539</v>
      </c>
      <c r="W76" s="271"/>
      <c r="X76" s="271"/>
      <c r="Y76" s="288"/>
    </row>
    <row r="77" spans="1:26" s="10" customFormat="1" ht="30" customHeight="1" x14ac:dyDescent="0.3">
      <c r="A77" s="9">
        <v>51</v>
      </c>
      <c r="B77" s="260">
        <v>7</v>
      </c>
      <c r="C77" s="260">
        <v>1</v>
      </c>
      <c r="D77" s="260">
        <v>4</v>
      </c>
      <c r="E77" s="294" t="s">
        <v>85</v>
      </c>
      <c r="F77" s="275">
        <v>0</v>
      </c>
      <c r="G77" s="275">
        <v>0</v>
      </c>
      <c r="H77" s="293"/>
      <c r="I77" s="293"/>
      <c r="J77" s="293"/>
      <c r="K77" s="293">
        <f t="shared" si="10"/>
        <v>0</v>
      </c>
      <c r="L77" s="293">
        <f t="shared" si="11"/>
        <v>0</v>
      </c>
      <c r="M77" s="292"/>
      <c r="N77" s="292"/>
      <c r="O77" s="291"/>
      <c r="P77" s="291" t="s">
        <v>423</v>
      </c>
      <c r="Q77" s="291" t="s">
        <v>426</v>
      </c>
      <c r="R77" s="291" t="s">
        <v>338</v>
      </c>
      <c r="S77" s="272" t="s">
        <v>341</v>
      </c>
      <c r="T77" s="272" t="s">
        <v>1121</v>
      </c>
      <c r="U77" s="289" t="s">
        <v>1141</v>
      </c>
      <c r="V77" s="271" t="s">
        <v>539</v>
      </c>
      <c r="W77" s="271"/>
      <c r="X77" s="271"/>
      <c r="Y77" s="288" t="s">
        <v>571</v>
      </c>
    </row>
    <row r="78" spans="1:26" s="10" customFormat="1" ht="42" customHeight="1" x14ac:dyDescent="0.3">
      <c r="A78" s="9">
        <v>52</v>
      </c>
      <c r="B78" s="260">
        <v>7</v>
      </c>
      <c r="C78" s="260">
        <v>1</v>
      </c>
      <c r="D78" s="260">
        <v>5</v>
      </c>
      <c r="E78" s="287" t="s">
        <v>86</v>
      </c>
      <c r="F78" s="257">
        <f>G78</f>
        <v>100000</v>
      </c>
      <c r="G78" s="257">
        <v>100000</v>
      </c>
      <c r="H78" s="217"/>
      <c r="I78" s="217"/>
      <c r="J78" s="217"/>
      <c r="K78" s="217">
        <f t="shared" si="10"/>
        <v>0</v>
      </c>
      <c r="L78" s="217">
        <f t="shared" si="11"/>
        <v>100000</v>
      </c>
      <c r="M78" s="286"/>
      <c r="N78" s="286"/>
      <c r="O78" s="249" t="s">
        <v>707</v>
      </c>
      <c r="P78" s="603" t="s">
        <v>823</v>
      </c>
      <c r="Q78" s="249" t="s">
        <v>426</v>
      </c>
      <c r="R78" s="253" t="s">
        <v>535</v>
      </c>
      <c r="S78" s="209" t="s">
        <v>341</v>
      </c>
      <c r="T78" s="209" t="s">
        <v>705</v>
      </c>
      <c r="U78" s="212" t="s">
        <v>17</v>
      </c>
      <c r="V78" s="261" t="s">
        <v>422</v>
      </c>
      <c r="W78" s="261"/>
      <c r="X78" s="261"/>
      <c r="Y78" s="285" t="s">
        <v>570</v>
      </c>
    </row>
    <row r="79" spans="1:26" s="10" customFormat="1" ht="27" customHeight="1" x14ac:dyDescent="0.3">
      <c r="A79" s="9">
        <v>53</v>
      </c>
      <c r="B79" s="269">
        <v>4</v>
      </c>
      <c r="C79" s="269">
        <v>1</v>
      </c>
      <c r="D79" s="255">
        <v>17</v>
      </c>
      <c r="E79" s="679" t="s">
        <v>87</v>
      </c>
      <c r="F79" s="556">
        <v>93818.79</v>
      </c>
      <c r="G79" s="556">
        <f>F79</f>
        <v>93818.79</v>
      </c>
      <c r="H79" s="580">
        <f>J79</f>
        <v>93818.79</v>
      </c>
      <c r="I79" s="580"/>
      <c r="J79" s="580">
        <f>ΠΛΗΡΩΜΕΣ!AG52</f>
        <v>93818.79</v>
      </c>
      <c r="K79" s="580">
        <f t="shared" si="10"/>
        <v>0</v>
      </c>
      <c r="L79" s="580">
        <f t="shared" si="11"/>
        <v>0</v>
      </c>
      <c r="M79" s="310" t="s">
        <v>582</v>
      </c>
      <c r="N79" s="619" t="s">
        <v>545</v>
      </c>
      <c r="O79" s="211" t="s">
        <v>582</v>
      </c>
      <c r="P79" s="620" t="s">
        <v>423</v>
      </c>
      <c r="Q79" s="620" t="s">
        <v>442</v>
      </c>
      <c r="R79" s="571" t="s">
        <v>535</v>
      </c>
      <c r="S79" s="559" t="s">
        <v>341</v>
      </c>
      <c r="T79" s="559" t="s">
        <v>932</v>
      </c>
      <c r="U79" s="570" t="s">
        <v>934</v>
      </c>
      <c r="V79" s="572" t="s">
        <v>494</v>
      </c>
      <c r="W79" s="621"/>
      <c r="X79" s="572"/>
      <c r="Y79" s="622" t="s">
        <v>569</v>
      </c>
      <c r="Z79" s="13"/>
    </row>
    <row r="80" spans="1:26" s="10" customFormat="1" ht="27" customHeight="1" x14ac:dyDescent="0.3">
      <c r="A80" s="9">
        <v>54</v>
      </c>
      <c r="B80" s="269">
        <v>4</v>
      </c>
      <c r="C80" s="269">
        <v>1</v>
      </c>
      <c r="D80" s="255">
        <v>18</v>
      </c>
      <c r="E80" s="178" t="s">
        <v>88</v>
      </c>
      <c r="F80" s="196">
        <v>9920.31</v>
      </c>
      <c r="G80" s="196">
        <f>F80</f>
        <v>9920.31</v>
      </c>
      <c r="H80" s="200">
        <v>9920.32</v>
      </c>
      <c r="I80" s="201"/>
      <c r="J80" s="281">
        <f>ΠΛΗΡΩΜΕΣ!AG91</f>
        <v>9920.31</v>
      </c>
      <c r="K80" s="281">
        <f t="shared" si="10"/>
        <v>1.0000000000218279E-2</v>
      </c>
      <c r="L80" s="281">
        <f t="shared" si="11"/>
        <v>0</v>
      </c>
      <c r="M80" s="310" t="s">
        <v>582</v>
      </c>
      <c r="N80" s="308" t="s">
        <v>545</v>
      </c>
      <c r="O80" s="211" t="s">
        <v>582</v>
      </c>
      <c r="P80" s="211" t="s">
        <v>423</v>
      </c>
      <c r="Q80" s="211" t="s">
        <v>442</v>
      </c>
      <c r="R80" s="211" t="s">
        <v>486</v>
      </c>
      <c r="S80" s="211" t="s">
        <v>341</v>
      </c>
      <c r="T80" s="308" t="s">
        <v>841</v>
      </c>
      <c r="U80" s="211" t="s">
        <v>17</v>
      </c>
      <c r="V80" s="206" t="s">
        <v>494</v>
      </c>
      <c r="W80" s="211" t="s">
        <v>568</v>
      </c>
      <c r="X80" s="211"/>
      <c r="Y80" s="622" t="s">
        <v>567</v>
      </c>
    </row>
    <row r="81" spans="1:25" s="10" customFormat="1" ht="30" customHeight="1" x14ac:dyDescent="0.3">
      <c r="A81" s="9">
        <v>55</v>
      </c>
      <c r="B81" s="216">
        <v>5</v>
      </c>
      <c r="C81" s="216">
        <v>1</v>
      </c>
      <c r="D81" s="216">
        <v>3</v>
      </c>
      <c r="E81" s="404" t="s">
        <v>404</v>
      </c>
      <c r="F81" s="405">
        <f>SUM(F82:F82)</f>
        <v>110112</v>
      </c>
      <c r="G81" s="405">
        <f>F81</f>
        <v>110112</v>
      </c>
      <c r="H81" s="406">
        <f>SUM(H82:H82)</f>
        <v>110112</v>
      </c>
      <c r="I81" s="406">
        <f>SUM(I82:I82)</f>
        <v>0</v>
      </c>
      <c r="J81" s="406">
        <f>SUM(J82:J82)</f>
        <v>110112</v>
      </c>
      <c r="K81" s="406">
        <f>SUM(K82:K82)</f>
        <v>0</v>
      </c>
      <c r="L81" s="406">
        <f>SUM(L82:L82)</f>
        <v>0</v>
      </c>
      <c r="M81" s="407"/>
      <c r="N81" s="407"/>
      <c r="O81" s="408" t="s">
        <v>566</v>
      </c>
      <c r="P81" s="408"/>
      <c r="Q81" s="408" t="s">
        <v>531</v>
      </c>
      <c r="R81" s="408" t="s">
        <v>338</v>
      </c>
      <c r="S81" s="409" t="s">
        <v>341</v>
      </c>
      <c r="T81" s="409" t="s">
        <v>932</v>
      </c>
      <c r="U81" s="410" t="s">
        <v>936</v>
      </c>
      <c r="V81" s="411" t="s">
        <v>494</v>
      </c>
      <c r="W81" s="411"/>
      <c r="X81" s="412">
        <v>29613</v>
      </c>
      <c r="Y81" s="413" t="s">
        <v>565</v>
      </c>
    </row>
    <row r="82" spans="1:25" s="10" customFormat="1" ht="31.5" customHeight="1" x14ac:dyDescent="0.3">
      <c r="A82" s="9"/>
      <c r="B82" s="335">
        <v>5</v>
      </c>
      <c r="C82" s="335">
        <v>1</v>
      </c>
      <c r="D82" s="624" t="s">
        <v>704</v>
      </c>
      <c r="E82" s="578" t="s">
        <v>405</v>
      </c>
      <c r="F82" s="579">
        <v>110112</v>
      </c>
      <c r="G82" s="579">
        <v>110112</v>
      </c>
      <c r="H82" s="580">
        <v>110112</v>
      </c>
      <c r="I82" s="580"/>
      <c r="J82" s="580">
        <f>ΠΛΗΡΩΜΕΣ!AG159</f>
        <v>110112</v>
      </c>
      <c r="K82" s="580">
        <f>H82-J82</f>
        <v>0</v>
      </c>
      <c r="L82" s="580">
        <f t="shared" ref="L82:L105" si="12">F82-J82</f>
        <v>0</v>
      </c>
      <c r="M82" s="310" t="s">
        <v>582</v>
      </c>
      <c r="N82" s="581"/>
      <c r="O82" s="582" t="s">
        <v>582</v>
      </c>
      <c r="P82" s="582"/>
      <c r="Q82" s="582"/>
      <c r="R82" s="582"/>
      <c r="S82" s="559"/>
      <c r="T82" s="583"/>
      <c r="U82" s="570"/>
      <c r="V82" s="584" t="s">
        <v>494</v>
      </c>
      <c r="W82" s="584"/>
      <c r="X82" s="585"/>
      <c r="Y82" s="586"/>
    </row>
    <row r="83" spans="1:25" s="10" customFormat="1" ht="78.75" customHeight="1" x14ac:dyDescent="0.25">
      <c r="A83" s="9">
        <v>56</v>
      </c>
      <c r="B83" s="263">
        <v>4</v>
      </c>
      <c r="C83" s="263">
        <v>1</v>
      </c>
      <c r="D83" s="263">
        <v>24</v>
      </c>
      <c r="E83" s="540" t="s">
        <v>89</v>
      </c>
      <c r="F83" s="541">
        <v>0</v>
      </c>
      <c r="G83" s="541">
        <f>F83</f>
        <v>0</v>
      </c>
      <c r="H83" s="293"/>
      <c r="I83" s="293"/>
      <c r="J83" s="293"/>
      <c r="K83" s="293">
        <f t="shared" ref="K83:K105" si="13">H83-J83</f>
        <v>0</v>
      </c>
      <c r="L83" s="293">
        <f t="shared" si="12"/>
        <v>0</v>
      </c>
      <c r="M83" s="542"/>
      <c r="N83" s="534" t="s">
        <v>545</v>
      </c>
      <c r="O83" s="535" t="s">
        <v>575</v>
      </c>
      <c r="P83" s="535" t="s">
        <v>423</v>
      </c>
      <c r="Q83" s="535" t="s">
        <v>431</v>
      </c>
      <c r="R83" s="535" t="s">
        <v>514</v>
      </c>
      <c r="S83" s="272" t="s">
        <v>341</v>
      </c>
      <c r="T83" s="272" t="s">
        <v>733</v>
      </c>
      <c r="U83" s="289" t="s">
        <v>17</v>
      </c>
      <c r="V83" s="538" t="s">
        <v>539</v>
      </c>
      <c r="W83" s="538"/>
      <c r="X83" s="538"/>
      <c r="Y83" s="543" t="s">
        <v>564</v>
      </c>
    </row>
    <row r="84" spans="1:25" s="10" customFormat="1" ht="60.75" customHeight="1" x14ac:dyDescent="0.25">
      <c r="A84" s="9">
        <v>57</v>
      </c>
      <c r="B84" s="263">
        <v>4</v>
      </c>
      <c r="C84" s="263">
        <v>1</v>
      </c>
      <c r="D84" s="263">
        <v>25</v>
      </c>
      <c r="E84" s="294" t="s">
        <v>90</v>
      </c>
      <c r="F84" s="275">
        <v>0</v>
      </c>
      <c r="G84" s="275">
        <f>F84</f>
        <v>0</v>
      </c>
      <c r="H84" s="293"/>
      <c r="I84" s="293"/>
      <c r="J84" s="293"/>
      <c r="K84" s="293">
        <f t="shared" si="13"/>
        <v>0</v>
      </c>
      <c r="L84" s="293">
        <f t="shared" si="12"/>
        <v>0</v>
      </c>
      <c r="M84" s="292"/>
      <c r="N84" s="544" t="s">
        <v>488</v>
      </c>
      <c r="O84" s="535" t="s">
        <v>575</v>
      </c>
      <c r="P84" s="291" t="s">
        <v>423</v>
      </c>
      <c r="Q84" s="291" t="s">
        <v>431</v>
      </c>
      <c r="R84" s="290" t="s">
        <v>501</v>
      </c>
      <c r="S84" s="272" t="s">
        <v>341</v>
      </c>
      <c r="T84" s="272" t="s">
        <v>733</v>
      </c>
      <c r="U84" s="289" t="s">
        <v>17</v>
      </c>
      <c r="V84" s="271" t="s">
        <v>539</v>
      </c>
      <c r="W84" s="271"/>
      <c r="X84" s="271"/>
      <c r="Y84" s="288" t="s">
        <v>563</v>
      </c>
    </row>
    <row r="85" spans="1:25" s="10" customFormat="1" ht="30" customHeight="1" x14ac:dyDescent="0.3">
      <c r="A85" s="9">
        <v>58</v>
      </c>
      <c r="B85" s="269">
        <v>4</v>
      </c>
      <c r="C85" s="269">
        <v>1</v>
      </c>
      <c r="D85" s="269">
        <v>26</v>
      </c>
      <c r="E85" s="287" t="s">
        <v>91</v>
      </c>
      <c r="F85" s="257">
        <v>260000</v>
      </c>
      <c r="G85" s="257">
        <v>260000</v>
      </c>
      <c r="H85" s="762">
        <v>194153</v>
      </c>
      <c r="I85" s="217"/>
      <c r="J85" s="217">
        <f>ΠΛΗΡΩΜΕΣ!AG387</f>
        <v>194153</v>
      </c>
      <c r="K85" s="217">
        <f t="shared" si="13"/>
        <v>0</v>
      </c>
      <c r="L85" s="293">
        <f t="shared" si="12"/>
        <v>65847</v>
      </c>
      <c r="M85" s="286"/>
      <c r="N85" s="295" t="s">
        <v>545</v>
      </c>
      <c r="O85" s="249" t="s">
        <v>898</v>
      </c>
      <c r="P85" s="249" t="s">
        <v>423</v>
      </c>
      <c r="Q85" s="249" t="s">
        <v>431</v>
      </c>
      <c r="R85" s="249" t="s">
        <v>338</v>
      </c>
      <c r="S85" s="209" t="s">
        <v>341</v>
      </c>
      <c r="T85" s="209" t="s">
        <v>392</v>
      </c>
      <c r="U85" s="212" t="s">
        <v>17</v>
      </c>
      <c r="V85" s="261" t="s">
        <v>422</v>
      </c>
      <c r="W85" s="250" t="s">
        <v>899</v>
      </c>
      <c r="X85" s="261"/>
      <c r="Y85" s="285" t="s">
        <v>562</v>
      </c>
    </row>
    <row r="86" spans="1:25" s="10" customFormat="1" ht="46.15" customHeight="1" x14ac:dyDescent="0.3">
      <c r="A86" s="9">
        <v>59</v>
      </c>
      <c r="B86" s="269">
        <v>4</v>
      </c>
      <c r="C86" s="269">
        <v>1</v>
      </c>
      <c r="D86" s="255">
        <v>28</v>
      </c>
      <c r="E86" s="178" t="s">
        <v>709</v>
      </c>
      <c r="F86" s="196">
        <v>31242</v>
      </c>
      <c r="G86" s="196">
        <f t="shared" ref="G86:G102" si="14">F86</f>
        <v>31242</v>
      </c>
      <c r="H86" s="196">
        <v>31242</v>
      </c>
      <c r="I86" s="217"/>
      <c r="J86" s="196">
        <f>ΠΛΗΡΩΜΕΣ!AG67</f>
        <v>31242</v>
      </c>
      <c r="K86" s="196">
        <f t="shared" si="13"/>
        <v>0</v>
      </c>
      <c r="L86" s="196">
        <f t="shared" si="12"/>
        <v>0</v>
      </c>
      <c r="M86" s="310" t="s">
        <v>582</v>
      </c>
      <c r="N86" s="308" t="s">
        <v>545</v>
      </c>
      <c r="O86" s="211" t="s">
        <v>582</v>
      </c>
      <c r="P86" s="211" t="s">
        <v>423</v>
      </c>
      <c r="Q86" s="211" t="s">
        <v>426</v>
      </c>
      <c r="R86" s="211" t="s">
        <v>338</v>
      </c>
      <c r="S86" s="211" t="s">
        <v>341</v>
      </c>
      <c r="T86" s="211" t="s">
        <v>392</v>
      </c>
      <c r="U86" s="211" t="s">
        <v>17</v>
      </c>
      <c r="V86" s="341" t="s">
        <v>494</v>
      </c>
      <c r="W86" s="211"/>
      <c r="X86" s="211"/>
      <c r="Y86" s="622" t="s">
        <v>561</v>
      </c>
    </row>
    <row r="87" spans="1:25" s="10" customFormat="1" ht="32.65" customHeight="1" x14ac:dyDescent="0.3">
      <c r="A87" s="9">
        <v>60</v>
      </c>
      <c r="B87" s="260">
        <v>7</v>
      </c>
      <c r="C87" s="260">
        <v>1</v>
      </c>
      <c r="D87" s="260">
        <v>6</v>
      </c>
      <c r="E87" s="294" t="s">
        <v>92</v>
      </c>
      <c r="F87" s="275">
        <v>0</v>
      </c>
      <c r="G87" s="275">
        <f t="shared" si="14"/>
        <v>0</v>
      </c>
      <c r="H87" s="293"/>
      <c r="I87" s="293"/>
      <c r="J87" s="293"/>
      <c r="K87" s="293">
        <f t="shared" si="13"/>
        <v>0</v>
      </c>
      <c r="L87" s="293">
        <f t="shared" si="12"/>
        <v>0</v>
      </c>
      <c r="M87" s="292"/>
      <c r="N87" s="292"/>
      <c r="O87" s="535" t="s">
        <v>575</v>
      </c>
      <c r="P87" s="291" t="s">
        <v>423</v>
      </c>
      <c r="Q87" s="291" t="s">
        <v>426</v>
      </c>
      <c r="R87" s="291" t="s">
        <v>338</v>
      </c>
      <c r="S87" s="272" t="s">
        <v>341</v>
      </c>
      <c r="T87" s="272" t="s">
        <v>421</v>
      </c>
      <c r="U87" s="289" t="s">
        <v>17</v>
      </c>
      <c r="V87" s="271" t="s">
        <v>539</v>
      </c>
      <c r="W87" s="271"/>
      <c r="X87" s="271"/>
      <c r="Y87" s="288" t="s">
        <v>560</v>
      </c>
    </row>
    <row r="88" spans="1:25" s="10" customFormat="1" ht="33.200000000000003" customHeight="1" x14ac:dyDescent="0.3">
      <c r="A88" s="9">
        <v>61</v>
      </c>
      <c r="B88" s="269">
        <v>4</v>
      </c>
      <c r="C88" s="269">
        <v>1</v>
      </c>
      <c r="D88" s="269">
        <v>29</v>
      </c>
      <c r="E88" s="294" t="s">
        <v>93</v>
      </c>
      <c r="F88" s="275">
        <v>0</v>
      </c>
      <c r="G88" s="275">
        <f t="shared" si="14"/>
        <v>0</v>
      </c>
      <c r="H88" s="293"/>
      <c r="I88" s="293"/>
      <c r="J88" s="293"/>
      <c r="K88" s="293">
        <f t="shared" si="13"/>
        <v>0</v>
      </c>
      <c r="L88" s="293">
        <f t="shared" si="12"/>
        <v>0</v>
      </c>
      <c r="M88" s="292"/>
      <c r="N88" s="292"/>
      <c r="O88" s="745" t="s">
        <v>575</v>
      </c>
      <c r="P88" s="291" t="s">
        <v>423</v>
      </c>
      <c r="Q88" s="291" t="s">
        <v>426</v>
      </c>
      <c r="R88" s="291" t="s">
        <v>425</v>
      </c>
      <c r="S88" s="272" t="s">
        <v>341</v>
      </c>
      <c r="T88" s="272" t="s">
        <v>421</v>
      </c>
      <c r="U88" s="289" t="s">
        <v>17</v>
      </c>
      <c r="V88" s="271" t="s">
        <v>539</v>
      </c>
      <c r="W88" s="271"/>
      <c r="X88" s="271"/>
      <c r="Y88" s="288" t="s">
        <v>559</v>
      </c>
    </row>
    <row r="89" spans="1:25" s="10" customFormat="1" ht="23.65" customHeight="1" x14ac:dyDescent="0.3">
      <c r="A89" s="9">
        <v>62</v>
      </c>
      <c r="B89" s="269">
        <v>4</v>
      </c>
      <c r="C89" s="269">
        <v>1</v>
      </c>
      <c r="D89" s="269">
        <v>30</v>
      </c>
      <c r="E89" s="294" t="s">
        <v>94</v>
      </c>
      <c r="F89" s="275">
        <v>0</v>
      </c>
      <c r="G89" s="275">
        <f t="shared" si="14"/>
        <v>0</v>
      </c>
      <c r="H89" s="293"/>
      <c r="I89" s="293"/>
      <c r="J89" s="293"/>
      <c r="K89" s="293">
        <f t="shared" si="13"/>
        <v>0</v>
      </c>
      <c r="L89" s="293">
        <f t="shared" si="12"/>
        <v>0</v>
      </c>
      <c r="M89" s="292"/>
      <c r="N89" s="292"/>
      <c r="O89" s="745" t="s">
        <v>575</v>
      </c>
      <c r="P89" s="291" t="s">
        <v>423</v>
      </c>
      <c r="Q89" s="291" t="s">
        <v>426</v>
      </c>
      <c r="R89" s="291" t="s">
        <v>425</v>
      </c>
      <c r="S89" s="272" t="s">
        <v>341</v>
      </c>
      <c r="T89" s="272" t="s">
        <v>421</v>
      </c>
      <c r="U89" s="289" t="s">
        <v>17</v>
      </c>
      <c r="V89" s="271" t="s">
        <v>539</v>
      </c>
      <c r="W89" s="271"/>
      <c r="X89" s="271"/>
      <c r="Y89" s="288" t="s">
        <v>558</v>
      </c>
    </row>
    <row r="90" spans="1:25" s="10" customFormat="1" ht="29.85" customHeight="1" x14ac:dyDescent="0.3">
      <c r="A90" s="9">
        <v>63</v>
      </c>
      <c r="B90" s="269">
        <v>4</v>
      </c>
      <c r="C90" s="269">
        <v>1</v>
      </c>
      <c r="D90" s="269">
        <v>31</v>
      </c>
      <c r="E90" s="294" t="s">
        <v>95</v>
      </c>
      <c r="F90" s="275">
        <v>0</v>
      </c>
      <c r="G90" s="275">
        <f t="shared" si="14"/>
        <v>0</v>
      </c>
      <c r="H90" s="293"/>
      <c r="I90" s="293"/>
      <c r="J90" s="293"/>
      <c r="K90" s="293">
        <f t="shared" si="13"/>
        <v>0</v>
      </c>
      <c r="L90" s="293">
        <f t="shared" si="12"/>
        <v>0</v>
      </c>
      <c r="M90" s="292"/>
      <c r="N90" s="292"/>
      <c r="O90" s="745" t="s">
        <v>575</v>
      </c>
      <c r="P90" s="291" t="s">
        <v>423</v>
      </c>
      <c r="Q90" s="291" t="s">
        <v>426</v>
      </c>
      <c r="R90" s="291" t="s">
        <v>425</v>
      </c>
      <c r="S90" s="272" t="s">
        <v>341</v>
      </c>
      <c r="T90" s="272" t="s">
        <v>421</v>
      </c>
      <c r="U90" s="289" t="s">
        <v>17</v>
      </c>
      <c r="V90" s="271" t="s">
        <v>539</v>
      </c>
      <c r="W90" s="271"/>
      <c r="X90" s="271"/>
      <c r="Y90" s="288" t="s">
        <v>557</v>
      </c>
    </row>
    <row r="91" spans="1:25" s="10" customFormat="1" ht="26.45" customHeight="1" x14ac:dyDescent="0.3">
      <c r="A91" s="9">
        <v>64</v>
      </c>
      <c r="B91" s="269">
        <v>4</v>
      </c>
      <c r="C91" s="269">
        <v>1</v>
      </c>
      <c r="D91" s="269">
        <v>32</v>
      </c>
      <c r="E91" s="294" t="s">
        <v>96</v>
      </c>
      <c r="F91" s="275">
        <v>0</v>
      </c>
      <c r="G91" s="275">
        <f t="shared" si="14"/>
        <v>0</v>
      </c>
      <c r="H91" s="293"/>
      <c r="I91" s="293"/>
      <c r="J91" s="293"/>
      <c r="K91" s="293">
        <f t="shared" si="13"/>
        <v>0</v>
      </c>
      <c r="L91" s="293">
        <f t="shared" si="12"/>
        <v>0</v>
      </c>
      <c r="M91" s="292"/>
      <c r="N91" s="292"/>
      <c r="O91" s="745" t="s">
        <v>575</v>
      </c>
      <c r="P91" s="291" t="s">
        <v>423</v>
      </c>
      <c r="Q91" s="291" t="s">
        <v>426</v>
      </c>
      <c r="R91" s="291" t="s">
        <v>425</v>
      </c>
      <c r="S91" s="272" t="s">
        <v>341</v>
      </c>
      <c r="T91" s="272" t="s">
        <v>421</v>
      </c>
      <c r="U91" s="289" t="s">
        <v>17</v>
      </c>
      <c r="V91" s="271" t="s">
        <v>539</v>
      </c>
      <c r="W91" s="271"/>
      <c r="X91" s="271"/>
      <c r="Y91" s="288" t="s">
        <v>556</v>
      </c>
    </row>
    <row r="92" spans="1:25" s="10" customFormat="1" ht="36" customHeight="1" x14ac:dyDescent="0.3">
      <c r="A92" s="9">
        <v>65</v>
      </c>
      <c r="B92" s="269">
        <v>4</v>
      </c>
      <c r="C92" s="269">
        <v>1</v>
      </c>
      <c r="D92" s="269">
        <v>33</v>
      </c>
      <c r="E92" s="294" t="s">
        <v>97</v>
      </c>
      <c r="F92" s="275">
        <v>0</v>
      </c>
      <c r="G92" s="275">
        <f t="shared" si="14"/>
        <v>0</v>
      </c>
      <c r="H92" s="293"/>
      <c r="I92" s="293"/>
      <c r="J92" s="293"/>
      <c r="K92" s="293">
        <f t="shared" si="13"/>
        <v>0</v>
      </c>
      <c r="L92" s="293">
        <f t="shared" si="12"/>
        <v>0</v>
      </c>
      <c r="M92" s="292"/>
      <c r="N92" s="292"/>
      <c r="O92" s="745" t="s">
        <v>575</v>
      </c>
      <c r="P92" s="291" t="s">
        <v>423</v>
      </c>
      <c r="Q92" s="291" t="s">
        <v>426</v>
      </c>
      <c r="R92" s="291" t="s">
        <v>425</v>
      </c>
      <c r="S92" s="272" t="s">
        <v>341</v>
      </c>
      <c r="T92" s="272" t="s">
        <v>421</v>
      </c>
      <c r="U92" s="289" t="s">
        <v>17</v>
      </c>
      <c r="V92" s="271" t="s">
        <v>539</v>
      </c>
      <c r="W92" s="271"/>
      <c r="X92" s="271"/>
      <c r="Y92" s="288" t="s">
        <v>555</v>
      </c>
    </row>
    <row r="93" spans="1:25" s="10" customFormat="1" ht="52.5" customHeight="1" x14ac:dyDescent="0.3">
      <c r="A93" s="9">
        <v>66</v>
      </c>
      <c r="B93" s="269">
        <v>4</v>
      </c>
      <c r="C93" s="269">
        <v>1</v>
      </c>
      <c r="D93" s="269">
        <v>34</v>
      </c>
      <c r="E93" s="294" t="s">
        <v>98</v>
      </c>
      <c r="F93" s="275">
        <v>0</v>
      </c>
      <c r="G93" s="275">
        <f t="shared" si="14"/>
        <v>0</v>
      </c>
      <c r="H93" s="293"/>
      <c r="I93" s="293"/>
      <c r="J93" s="293"/>
      <c r="K93" s="293">
        <f t="shared" si="13"/>
        <v>0</v>
      </c>
      <c r="L93" s="293">
        <f t="shared" si="12"/>
        <v>0</v>
      </c>
      <c r="M93" s="292"/>
      <c r="N93" s="292"/>
      <c r="O93" s="745" t="s">
        <v>575</v>
      </c>
      <c r="P93" s="291" t="s">
        <v>423</v>
      </c>
      <c r="Q93" s="291" t="s">
        <v>426</v>
      </c>
      <c r="R93" s="291" t="s">
        <v>425</v>
      </c>
      <c r="S93" s="272" t="s">
        <v>341</v>
      </c>
      <c r="T93" s="272" t="s">
        <v>421</v>
      </c>
      <c r="U93" s="289" t="s">
        <v>17</v>
      </c>
      <c r="V93" s="271" t="s">
        <v>539</v>
      </c>
      <c r="W93" s="271"/>
      <c r="X93" s="271"/>
      <c r="Y93" s="288" t="s">
        <v>554</v>
      </c>
    </row>
    <row r="94" spans="1:25" s="10" customFormat="1" ht="29.85" customHeight="1" x14ac:dyDescent="0.3">
      <c r="A94" s="9">
        <v>67</v>
      </c>
      <c r="B94" s="269">
        <v>4</v>
      </c>
      <c r="C94" s="269">
        <v>1</v>
      </c>
      <c r="D94" s="269">
        <v>35</v>
      </c>
      <c r="E94" s="294" t="s">
        <v>99</v>
      </c>
      <c r="F94" s="275">
        <v>0</v>
      </c>
      <c r="G94" s="275">
        <f t="shared" si="14"/>
        <v>0</v>
      </c>
      <c r="H94" s="293"/>
      <c r="I94" s="293"/>
      <c r="J94" s="293"/>
      <c r="K94" s="293">
        <f t="shared" si="13"/>
        <v>0</v>
      </c>
      <c r="L94" s="293">
        <f t="shared" si="12"/>
        <v>0</v>
      </c>
      <c r="M94" s="292"/>
      <c r="N94" s="292"/>
      <c r="O94" s="745" t="s">
        <v>575</v>
      </c>
      <c r="P94" s="291" t="s">
        <v>423</v>
      </c>
      <c r="Q94" s="291" t="s">
        <v>426</v>
      </c>
      <c r="R94" s="290" t="s">
        <v>501</v>
      </c>
      <c r="S94" s="272" t="s">
        <v>341</v>
      </c>
      <c r="T94" s="272" t="s">
        <v>421</v>
      </c>
      <c r="U94" s="289" t="s">
        <v>17</v>
      </c>
      <c r="V94" s="271" t="s">
        <v>539</v>
      </c>
      <c r="W94" s="271"/>
      <c r="X94" s="271"/>
      <c r="Y94" s="288" t="s">
        <v>553</v>
      </c>
    </row>
    <row r="95" spans="1:25" s="10" customFormat="1" ht="30.6" customHeight="1" x14ac:dyDescent="0.3">
      <c r="A95" s="9">
        <v>68</v>
      </c>
      <c r="B95" s="269">
        <v>4</v>
      </c>
      <c r="C95" s="269">
        <v>1</v>
      </c>
      <c r="D95" s="269">
        <v>36</v>
      </c>
      <c r="E95" s="294" t="s">
        <v>100</v>
      </c>
      <c r="F95" s="275">
        <v>0</v>
      </c>
      <c r="G95" s="275">
        <f t="shared" si="14"/>
        <v>0</v>
      </c>
      <c r="H95" s="293"/>
      <c r="I95" s="293"/>
      <c r="J95" s="293"/>
      <c r="K95" s="293">
        <f t="shared" si="13"/>
        <v>0</v>
      </c>
      <c r="L95" s="293">
        <f t="shared" si="12"/>
        <v>0</v>
      </c>
      <c r="M95" s="292"/>
      <c r="N95" s="292"/>
      <c r="O95" s="745" t="s">
        <v>575</v>
      </c>
      <c r="P95" s="291" t="s">
        <v>423</v>
      </c>
      <c r="Q95" s="291" t="s">
        <v>426</v>
      </c>
      <c r="R95" s="258" t="s">
        <v>535</v>
      </c>
      <c r="S95" s="272" t="s">
        <v>341</v>
      </c>
      <c r="T95" s="272" t="s">
        <v>421</v>
      </c>
      <c r="U95" s="289" t="s">
        <v>17</v>
      </c>
      <c r="V95" s="271" t="s">
        <v>539</v>
      </c>
      <c r="W95" s="271"/>
      <c r="X95" s="271"/>
      <c r="Y95" s="288" t="s">
        <v>552</v>
      </c>
    </row>
    <row r="96" spans="1:25" s="10" customFormat="1" ht="33" customHeight="1" x14ac:dyDescent="0.3">
      <c r="A96" s="9">
        <v>69</v>
      </c>
      <c r="B96" s="269">
        <v>4</v>
      </c>
      <c r="C96" s="269">
        <v>1</v>
      </c>
      <c r="D96" s="269">
        <v>37</v>
      </c>
      <c r="E96" s="294" t="s">
        <v>101</v>
      </c>
      <c r="F96" s="275">
        <v>0</v>
      </c>
      <c r="G96" s="275">
        <f t="shared" si="14"/>
        <v>0</v>
      </c>
      <c r="H96" s="293"/>
      <c r="I96" s="293"/>
      <c r="J96" s="293"/>
      <c r="K96" s="293">
        <f t="shared" si="13"/>
        <v>0</v>
      </c>
      <c r="L96" s="293">
        <f t="shared" si="12"/>
        <v>0</v>
      </c>
      <c r="M96" s="292"/>
      <c r="N96" s="292"/>
      <c r="O96" s="745" t="s">
        <v>575</v>
      </c>
      <c r="P96" s="291" t="s">
        <v>423</v>
      </c>
      <c r="Q96" s="291" t="s">
        <v>426</v>
      </c>
      <c r="R96" s="290" t="s">
        <v>501</v>
      </c>
      <c r="S96" s="272" t="s">
        <v>341</v>
      </c>
      <c r="T96" s="272" t="s">
        <v>421</v>
      </c>
      <c r="U96" s="289" t="s">
        <v>17</v>
      </c>
      <c r="V96" s="271" t="s">
        <v>539</v>
      </c>
      <c r="W96" s="271"/>
      <c r="X96" s="271"/>
      <c r="Y96" s="288" t="s">
        <v>551</v>
      </c>
    </row>
    <row r="97" spans="1:30" s="10" customFormat="1" ht="38.25" customHeight="1" x14ac:dyDescent="0.3">
      <c r="A97" s="9">
        <v>70</v>
      </c>
      <c r="B97" s="269">
        <v>4</v>
      </c>
      <c r="C97" s="269">
        <v>1</v>
      </c>
      <c r="D97" s="269">
        <v>38</v>
      </c>
      <c r="E97" s="294" t="s">
        <v>102</v>
      </c>
      <c r="F97" s="275">
        <v>0</v>
      </c>
      <c r="G97" s="275">
        <f t="shared" si="14"/>
        <v>0</v>
      </c>
      <c r="H97" s="293"/>
      <c r="I97" s="293"/>
      <c r="J97" s="293"/>
      <c r="K97" s="293">
        <f t="shared" si="13"/>
        <v>0</v>
      </c>
      <c r="L97" s="293">
        <f t="shared" si="12"/>
        <v>0</v>
      </c>
      <c r="M97" s="292"/>
      <c r="N97" s="292"/>
      <c r="O97" s="745" t="s">
        <v>575</v>
      </c>
      <c r="P97" s="291" t="s">
        <v>423</v>
      </c>
      <c r="Q97" s="291" t="s">
        <v>426</v>
      </c>
      <c r="R97" s="258" t="s">
        <v>540</v>
      </c>
      <c r="S97" s="272" t="s">
        <v>341</v>
      </c>
      <c r="T97" s="272" t="s">
        <v>421</v>
      </c>
      <c r="U97" s="289" t="s">
        <v>17</v>
      </c>
      <c r="V97" s="271" t="s">
        <v>539</v>
      </c>
      <c r="W97" s="271"/>
      <c r="X97" s="271"/>
      <c r="Y97" s="288" t="s">
        <v>550</v>
      </c>
    </row>
    <row r="98" spans="1:30" s="10" customFormat="1" ht="37.5" customHeight="1" x14ac:dyDescent="0.3">
      <c r="A98" s="9">
        <v>71</v>
      </c>
      <c r="B98" s="269">
        <v>4</v>
      </c>
      <c r="C98" s="269">
        <v>1</v>
      </c>
      <c r="D98" s="269">
        <v>39</v>
      </c>
      <c r="E98" s="294" t="s">
        <v>103</v>
      </c>
      <c r="F98" s="275">
        <v>0</v>
      </c>
      <c r="G98" s="275">
        <f t="shared" si="14"/>
        <v>0</v>
      </c>
      <c r="H98" s="293"/>
      <c r="I98" s="293"/>
      <c r="J98" s="293"/>
      <c r="K98" s="293">
        <f t="shared" si="13"/>
        <v>0</v>
      </c>
      <c r="L98" s="293">
        <f t="shared" si="12"/>
        <v>0</v>
      </c>
      <c r="M98" s="292"/>
      <c r="N98" s="292"/>
      <c r="O98" s="745" t="s">
        <v>575</v>
      </c>
      <c r="P98" s="291" t="s">
        <v>423</v>
      </c>
      <c r="Q98" s="291" t="s">
        <v>426</v>
      </c>
      <c r="R98" s="290" t="s">
        <v>501</v>
      </c>
      <c r="S98" s="272" t="s">
        <v>341</v>
      </c>
      <c r="T98" s="272" t="s">
        <v>421</v>
      </c>
      <c r="U98" s="289" t="s">
        <v>17</v>
      </c>
      <c r="V98" s="271" t="s">
        <v>539</v>
      </c>
      <c r="W98" s="271"/>
      <c r="X98" s="271"/>
      <c r="Y98" s="288" t="s">
        <v>549</v>
      </c>
    </row>
    <row r="99" spans="1:30" s="10" customFormat="1" ht="52.5" customHeight="1" x14ac:dyDescent="0.25">
      <c r="A99" s="9">
        <v>72</v>
      </c>
      <c r="B99" s="282">
        <v>1</v>
      </c>
      <c r="C99" s="282">
        <v>1</v>
      </c>
      <c r="D99" s="282">
        <v>41</v>
      </c>
      <c r="E99" s="279" t="s">
        <v>104</v>
      </c>
      <c r="F99" s="275">
        <v>0</v>
      </c>
      <c r="G99" s="275">
        <f t="shared" si="14"/>
        <v>0</v>
      </c>
      <c r="H99" s="293"/>
      <c r="I99" s="293"/>
      <c r="J99" s="293"/>
      <c r="K99" s="293">
        <f t="shared" si="13"/>
        <v>0</v>
      </c>
      <c r="L99" s="293">
        <f t="shared" si="12"/>
        <v>0</v>
      </c>
      <c r="M99" s="528"/>
      <c r="N99" s="529"/>
      <c r="O99" s="745" t="s">
        <v>575</v>
      </c>
      <c r="P99" s="528" t="s">
        <v>548</v>
      </c>
      <c r="Q99" s="528" t="s">
        <v>431</v>
      </c>
      <c r="R99" s="528" t="s">
        <v>338</v>
      </c>
      <c r="S99" s="272" t="s">
        <v>341</v>
      </c>
      <c r="T99" s="272" t="s">
        <v>733</v>
      </c>
      <c r="U99" s="289" t="s">
        <v>17</v>
      </c>
      <c r="V99" s="530" t="s">
        <v>539</v>
      </c>
      <c r="W99" s="531"/>
      <c r="X99" s="531"/>
      <c r="Y99" s="288" t="s">
        <v>547</v>
      </c>
    </row>
    <row r="100" spans="1:30" s="10" customFormat="1" ht="27.75" customHeight="1" x14ac:dyDescent="0.3">
      <c r="A100" s="9">
        <v>73</v>
      </c>
      <c r="B100" s="269">
        <v>4</v>
      </c>
      <c r="C100" s="269">
        <v>1</v>
      </c>
      <c r="D100" s="269">
        <v>19</v>
      </c>
      <c r="E100" s="294" t="s">
        <v>105</v>
      </c>
      <c r="F100" s="275">
        <v>0</v>
      </c>
      <c r="G100" s="275">
        <f t="shared" si="14"/>
        <v>0</v>
      </c>
      <c r="H100" s="293"/>
      <c r="I100" s="293"/>
      <c r="J100" s="293"/>
      <c r="K100" s="293">
        <f t="shared" si="13"/>
        <v>0</v>
      </c>
      <c r="L100" s="293">
        <f t="shared" si="12"/>
        <v>0</v>
      </c>
      <c r="M100" s="292"/>
      <c r="N100" s="292"/>
      <c r="O100" s="745" t="s">
        <v>575</v>
      </c>
      <c r="P100" s="291" t="s">
        <v>423</v>
      </c>
      <c r="Q100" s="291"/>
      <c r="R100" s="291" t="s">
        <v>338</v>
      </c>
      <c r="S100" s="272" t="s">
        <v>341</v>
      </c>
      <c r="T100" s="272" t="s">
        <v>733</v>
      </c>
      <c r="U100" s="289" t="s">
        <v>17</v>
      </c>
      <c r="V100" s="271" t="s">
        <v>539</v>
      </c>
      <c r="W100" s="271"/>
      <c r="X100" s="271"/>
      <c r="Y100" s="288" t="s">
        <v>546</v>
      </c>
    </row>
    <row r="101" spans="1:30" ht="32.25" customHeight="1" x14ac:dyDescent="0.25">
      <c r="A101" s="9">
        <v>74</v>
      </c>
      <c r="B101" s="284">
        <v>1</v>
      </c>
      <c r="C101" s="284">
        <v>1</v>
      </c>
      <c r="D101" s="283">
        <v>34</v>
      </c>
      <c r="E101" s="178" t="s">
        <v>106</v>
      </c>
      <c r="F101" s="197">
        <v>30801.119999999999</v>
      </c>
      <c r="G101" s="197">
        <f t="shared" si="14"/>
        <v>30801.119999999999</v>
      </c>
      <c r="H101" s="197">
        <v>30801.119999999999</v>
      </c>
      <c r="I101" s="197"/>
      <c r="J101" s="197">
        <f>ΠΛΗΡΩΜΕΣ!AG99</f>
        <v>30801.120000000003</v>
      </c>
      <c r="K101" s="197">
        <f t="shared" si="13"/>
        <v>0</v>
      </c>
      <c r="L101" s="197">
        <f t="shared" si="12"/>
        <v>0</v>
      </c>
      <c r="M101" s="310" t="s">
        <v>582</v>
      </c>
      <c r="N101" s="196" t="s">
        <v>545</v>
      </c>
      <c r="O101" s="196" t="s">
        <v>582</v>
      </c>
      <c r="P101" s="196" t="s">
        <v>423</v>
      </c>
      <c r="Q101" s="196" t="s">
        <v>442</v>
      </c>
      <c r="R101" s="196" t="s">
        <v>535</v>
      </c>
      <c r="S101" s="196" t="s">
        <v>341</v>
      </c>
      <c r="T101" s="623" t="s">
        <v>840</v>
      </c>
      <c r="U101" s="196" t="s">
        <v>17</v>
      </c>
      <c r="V101" s="206" t="s">
        <v>494</v>
      </c>
      <c r="W101" s="196" t="s">
        <v>544</v>
      </c>
      <c r="X101" s="196"/>
      <c r="Y101" s="622" t="s">
        <v>543</v>
      </c>
    </row>
    <row r="102" spans="1:30" ht="45" x14ac:dyDescent="0.25">
      <c r="A102" s="9">
        <v>75</v>
      </c>
      <c r="B102" s="282">
        <v>1</v>
      </c>
      <c r="C102" s="282">
        <v>1</v>
      </c>
      <c r="D102" s="386">
        <v>42</v>
      </c>
      <c r="E102" s="178" t="s">
        <v>107</v>
      </c>
      <c r="F102" s="197">
        <v>4164.88</v>
      </c>
      <c r="G102" s="197">
        <f t="shared" si="14"/>
        <v>4164.88</v>
      </c>
      <c r="H102" s="200">
        <f>F102</f>
        <v>4164.88</v>
      </c>
      <c r="I102" s="201"/>
      <c r="J102" s="281">
        <f>ΠΛΗΡΩΜΕΣ!AG65</f>
        <v>4164.88</v>
      </c>
      <c r="K102" s="281">
        <f t="shared" si="13"/>
        <v>0</v>
      </c>
      <c r="L102" s="197">
        <f t="shared" si="12"/>
        <v>0</v>
      </c>
      <c r="M102" s="310" t="s">
        <v>582</v>
      </c>
      <c r="N102" s="308" t="s">
        <v>538</v>
      </c>
      <c r="O102" s="211" t="s">
        <v>542</v>
      </c>
      <c r="P102" s="211" t="s">
        <v>423</v>
      </c>
      <c r="Q102" s="211" t="s">
        <v>442</v>
      </c>
      <c r="R102" s="211" t="s">
        <v>486</v>
      </c>
      <c r="S102" s="211" t="s">
        <v>341</v>
      </c>
      <c r="T102" s="211" t="s">
        <v>392</v>
      </c>
      <c r="U102" s="211" t="s">
        <v>17</v>
      </c>
      <c r="V102" s="206" t="s">
        <v>494</v>
      </c>
      <c r="W102" s="211"/>
      <c r="X102" s="211"/>
      <c r="Y102" s="622" t="s">
        <v>541</v>
      </c>
    </row>
    <row r="103" spans="1:30" ht="37.5" customHeight="1" x14ac:dyDescent="0.3">
      <c r="A103" s="9">
        <v>76</v>
      </c>
      <c r="B103" s="280">
        <v>1</v>
      </c>
      <c r="C103" s="280">
        <v>1</v>
      </c>
      <c r="D103" s="280">
        <v>35</v>
      </c>
      <c r="E103" s="279" t="s">
        <v>108</v>
      </c>
      <c r="F103" s="275">
        <v>0</v>
      </c>
      <c r="G103" s="278">
        <v>0</v>
      </c>
      <c r="H103" s="276"/>
      <c r="I103" s="277"/>
      <c r="J103" s="276"/>
      <c r="K103" s="275">
        <f t="shared" si="13"/>
        <v>0</v>
      </c>
      <c r="L103" s="275">
        <f t="shared" si="12"/>
        <v>0</v>
      </c>
      <c r="M103" s="274"/>
      <c r="N103" s="274"/>
      <c r="O103" s="745" t="s">
        <v>575</v>
      </c>
      <c r="P103" s="273" t="s">
        <v>423</v>
      </c>
      <c r="Q103" s="258"/>
      <c r="R103" s="258" t="s">
        <v>540</v>
      </c>
      <c r="S103" s="272" t="s">
        <v>341</v>
      </c>
      <c r="T103" s="272" t="s">
        <v>392</v>
      </c>
      <c r="U103" s="271" t="s">
        <v>17</v>
      </c>
      <c r="V103" s="271" t="s">
        <v>539</v>
      </c>
      <c r="W103" s="271"/>
      <c r="X103" s="271"/>
      <c r="Y103" s="270"/>
    </row>
    <row r="104" spans="1:30" ht="30" x14ac:dyDescent="0.3">
      <c r="A104" s="9">
        <v>77</v>
      </c>
      <c r="B104" s="269">
        <v>4</v>
      </c>
      <c r="C104" s="269">
        <v>1</v>
      </c>
      <c r="D104" s="255">
        <v>40</v>
      </c>
      <c r="E104" s="178" t="s">
        <v>109</v>
      </c>
      <c r="F104" s="197">
        <v>240829.08</v>
      </c>
      <c r="G104" s="197">
        <f>F104</f>
        <v>240829.08</v>
      </c>
      <c r="H104" s="197">
        <v>240829.08</v>
      </c>
      <c r="I104" s="197"/>
      <c r="J104" s="197">
        <f>ΠΛΗΡΩΜΕΣ!AG176</f>
        <v>240829.08</v>
      </c>
      <c r="K104" s="197">
        <f t="shared" si="13"/>
        <v>0</v>
      </c>
      <c r="L104" s="197">
        <f t="shared" si="12"/>
        <v>0</v>
      </c>
      <c r="M104" s="310" t="s">
        <v>582</v>
      </c>
      <c r="N104" s="196" t="s">
        <v>538</v>
      </c>
      <c r="O104" s="414" t="s">
        <v>692</v>
      </c>
      <c r="P104" s="196" t="s">
        <v>423</v>
      </c>
      <c r="Q104" s="196" t="s">
        <v>431</v>
      </c>
      <c r="R104" s="196" t="s">
        <v>338</v>
      </c>
      <c r="S104" s="196" t="s">
        <v>341</v>
      </c>
      <c r="T104" s="623" t="s">
        <v>840</v>
      </c>
      <c r="U104" s="196" t="s">
        <v>17</v>
      </c>
      <c r="V104" s="206" t="s">
        <v>494</v>
      </c>
      <c r="W104" s="196">
        <v>94296605</v>
      </c>
      <c r="X104" s="196"/>
      <c r="Y104" s="622" t="s">
        <v>537</v>
      </c>
    </row>
    <row r="105" spans="1:30" ht="38.25" x14ac:dyDescent="0.3">
      <c r="A105" s="9">
        <v>78</v>
      </c>
      <c r="B105" s="269">
        <v>4</v>
      </c>
      <c r="C105" s="269">
        <v>1</v>
      </c>
      <c r="D105" s="255">
        <v>41</v>
      </c>
      <c r="E105" s="178" t="s">
        <v>110</v>
      </c>
      <c r="F105" s="197">
        <v>11461.49</v>
      </c>
      <c r="G105" s="197">
        <f>F105</f>
        <v>11461.49</v>
      </c>
      <c r="H105" s="197">
        <v>11461.49</v>
      </c>
      <c r="I105" s="197"/>
      <c r="J105" s="197">
        <f>ΠΛΗΡΩΜΕΣ!AG120</f>
        <v>11461.49</v>
      </c>
      <c r="K105" s="197">
        <f t="shared" si="13"/>
        <v>0</v>
      </c>
      <c r="L105" s="197">
        <f t="shared" si="12"/>
        <v>0</v>
      </c>
      <c r="M105" s="310" t="s">
        <v>582</v>
      </c>
      <c r="N105" s="196"/>
      <c r="O105" s="211" t="s">
        <v>536</v>
      </c>
      <c r="P105" s="196" t="s">
        <v>423</v>
      </c>
      <c r="Q105" s="196" t="s">
        <v>442</v>
      </c>
      <c r="R105" s="196" t="s">
        <v>535</v>
      </c>
      <c r="S105" s="196" t="s">
        <v>341</v>
      </c>
      <c r="T105" s="623" t="s">
        <v>840</v>
      </c>
      <c r="U105" s="196" t="s">
        <v>17</v>
      </c>
      <c r="V105" s="206" t="s">
        <v>494</v>
      </c>
      <c r="W105" s="196"/>
      <c r="X105" s="196"/>
      <c r="Y105" s="622" t="s">
        <v>534</v>
      </c>
    </row>
    <row r="106" spans="1:30" ht="60" x14ac:dyDescent="0.25">
      <c r="A106" s="9">
        <v>79</v>
      </c>
      <c r="B106" s="268">
        <v>2</v>
      </c>
      <c r="C106" s="268">
        <v>1</v>
      </c>
      <c r="D106" s="268">
        <v>8</v>
      </c>
      <c r="E106" s="1054" t="s">
        <v>111</v>
      </c>
      <c r="F106" s="1055">
        <f>F107+F108</f>
        <v>249116.56</v>
      </c>
      <c r="G106" s="1055">
        <f>F106</f>
        <v>249116.56</v>
      </c>
      <c r="H106" s="1055">
        <f>H107+H108+H109</f>
        <v>271480.64</v>
      </c>
      <c r="I106" s="1055">
        <f>I107+I108</f>
        <v>0</v>
      </c>
      <c r="J106" s="1055">
        <f>J107+J108+J109</f>
        <v>246606.74</v>
      </c>
      <c r="K106" s="1056">
        <f>K107+K108+K109</f>
        <v>24873.900000000009</v>
      </c>
      <c r="L106" s="1056">
        <f>L107+L108+L109</f>
        <v>80674.460000000006</v>
      </c>
      <c r="M106" s="699"/>
      <c r="N106" s="559" t="s">
        <v>424</v>
      </c>
      <c r="O106" s="571"/>
      <c r="P106" s="558" t="s">
        <v>423</v>
      </c>
      <c r="Q106" s="571" t="s">
        <v>431</v>
      </c>
      <c r="R106" s="571" t="s">
        <v>338</v>
      </c>
      <c r="S106" s="559" t="s">
        <v>341</v>
      </c>
      <c r="T106" s="559"/>
      <c r="U106" s="572" t="s">
        <v>112</v>
      </c>
      <c r="V106" s="572" t="s">
        <v>494</v>
      </c>
      <c r="W106" s="572"/>
      <c r="X106" s="572"/>
      <c r="Y106" s="561" t="s">
        <v>533</v>
      </c>
    </row>
    <row r="107" spans="1:30" ht="63.75" customHeight="1" x14ac:dyDescent="0.25">
      <c r="A107" s="9"/>
      <c r="B107" s="268">
        <v>2</v>
      </c>
      <c r="C107" s="268">
        <v>1</v>
      </c>
      <c r="D107" s="268" t="s">
        <v>675</v>
      </c>
      <c r="E107" s="653" t="s">
        <v>680</v>
      </c>
      <c r="F107" s="786">
        <v>150000</v>
      </c>
      <c r="G107" s="568">
        <v>112299</v>
      </c>
      <c r="H107" s="787">
        <v>103292</v>
      </c>
      <c r="I107" s="556"/>
      <c r="J107" s="556">
        <f>ΠΛΗΡΩΜΕΣ!AG130</f>
        <v>102772.01</v>
      </c>
      <c r="K107" s="556">
        <f>H107-J107</f>
        <v>519.99000000000524</v>
      </c>
      <c r="L107" s="556">
        <f t="shared" ref="L107:L131" si="15">F107-J107</f>
        <v>47227.990000000005</v>
      </c>
      <c r="M107" s="699"/>
      <c r="N107" s="559"/>
      <c r="O107" s="571" t="s">
        <v>678</v>
      </c>
      <c r="P107" s="1057"/>
      <c r="Q107" s="571" t="s">
        <v>431</v>
      </c>
      <c r="R107" s="571" t="s">
        <v>338</v>
      </c>
      <c r="S107" s="559"/>
      <c r="T107" s="559"/>
      <c r="U107" s="572"/>
      <c r="V107" s="572" t="s">
        <v>494</v>
      </c>
      <c r="W107" s="744">
        <v>93289026</v>
      </c>
      <c r="X107" s="572"/>
      <c r="Y107" s="561"/>
    </row>
    <row r="108" spans="1:30" ht="60" x14ac:dyDescent="0.25">
      <c r="A108" s="9"/>
      <c r="B108" s="268">
        <v>2</v>
      </c>
      <c r="C108" s="268">
        <v>1</v>
      </c>
      <c r="D108" s="268" t="s">
        <v>676</v>
      </c>
      <c r="E108" s="653" t="s">
        <v>677</v>
      </c>
      <c r="F108" s="786">
        <v>99116.56</v>
      </c>
      <c r="G108" s="568">
        <v>90024</v>
      </c>
      <c r="H108" s="787">
        <v>90024</v>
      </c>
      <c r="I108" s="556"/>
      <c r="J108" s="556">
        <f>ΠΛΗΡΩΜΕΣ!AG133</f>
        <v>65670.09</v>
      </c>
      <c r="K108" s="556">
        <f>G108-J108</f>
        <v>24353.910000000003</v>
      </c>
      <c r="L108" s="556">
        <f t="shared" si="15"/>
        <v>33446.47</v>
      </c>
      <c r="M108" s="1058"/>
      <c r="N108" s="559" t="s">
        <v>488</v>
      </c>
      <c r="O108" s="571" t="s">
        <v>679</v>
      </c>
      <c r="P108" s="1057"/>
      <c r="Q108" s="571" t="s">
        <v>431</v>
      </c>
      <c r="R108" s="571" t="s">
        <v>338</v>
      </c>
      <c r="S108" s="559"/>
      <c r="T108" s="559"/>
      <c r="U108" s="572"/>
      <c r="V108" s="572" t="s">
        <v>494</v>
      </c>
      <c r="W108" s="744">
        <v>98829969</v>
      </c>
      <c r="X108" s="572"/>
      <c r="Y108" s="561"/>
    </row>
    <row r="109" spans="1:30" ht="60" x14ac:dyDescent="0.25">
      <c r="A109" s="9">
        <v>80</v>
      </c>
      <c r="B109" s="267">
        <v>7</v>
      </c>
      <c r="C109" s="267">
        <v>1</v>
      </c>
      <c r="D109" s="266">
        <v>21</v>
      </c>
      <c r="E109" s="567" t="s">
        <v>710</v>
      </c>
      <c r="F109" s="786">
        <v>78164.639999999999</v>
      </c>
      <c r="G109" s="786">
        <f t="shared" ref="G109:G131" si="16">F109</f>
        <v>78164.639999999999</v>
      </c>
      <c r="H109" s="787">
        <v>78164.639999999999</v>
      </c>
      <c r="I109" s="556"/>
      <c r="J109" s="556">
        <f>ΠΛΗΡΩΜΕΣ!AG70</f>
        <v>78164.639999999999</v>
      </c>
      <c r="K109" s="556">
        <f t="shared" ref="K109:K131" si="17">H109-J109</f>
        <v>0</v>
      </c>
      <c r="L109" s="556">
        <f t="shared" si="15"/>
        <v>0</v>
      </c>
      <c r="M109" s="699"/>
      <c r="N109" s="570" t="s">
        <v>424</v>
      </c>
      <c r="O109" s="571" t="s">
        <v>532</v>
      </c>
      <c r="P109" s="695" t="s">
        <v>429</v>
      </c>
      <c r="Q109" s="571" t="s">
        <v>531</v>
      </c>
      <c r="R109" s="571" t="s">
        <v>338</v>
      </c>
      <c r="S109" s="559" t="s">
        <v>341</v>
      </c>
      <c r="T109" s="559" t="s">
        <v>392</v>
      </c>
      <c r="U109" s="572" t="s">
        <v>112</v>
      </c>
      <c r="V109" s="572" t="s">
        <v>494</v>
      </c>
      <c r="W109" s="744" t="s">
        <v>523</v>
      </c>
      <c r="X109" s="572"/>
      <c r="Y109" s="561" t="s">
        <v>530</v>
      </c>
    </row>
    <row r="110" spans="1:30" ht="90" x14ac:dyDescent="0.25">
      <c r="A110" s="9">
        <v>81</v>
      </c>
      <c r="B110" s="263">
        <v>4</v>
      </c>
      <c r="C110" s="263">
        <v>1</v>
      </c>
      <c r="D110" s="265">
        <v>42</v>
      </c>
      <c r="E110" s="178" t="s">
        <v>113</v>
      </c>
      <c r="F110" s="197">
        <v>105400</v>
      </c>
      <c r="G110" s="197">
        <f t="shared" si="16"/>
        <v>105400</v>
      </c>
      <c r="H110" s="197">
        <v>105400</v>
      </c>
      <c r="I110" s="197"/>
      <c r="J110" s="197">
        <f>ΠΛΗΡΩΜΕΣ!AG83</f>
        <v>105400</v>
      </c>
      <c r="K110" s="197">
        <f t="shared" si="17"/>
        <v>0</v>
      </c>
      <c r="L110" s="197">
        <f t="shared" si="15"/>
        <v>0</v>
      </c>
      <c r="M110" s="310" t="s">
        <v>582</v>
      </c>
      <c r="N110" s="196" t="s">
        <v>488</v>
      </c>
      <c r="O110" s="749" t="s">
        <v>529</v>
      </c>
      <c r="P110" s="196" t="s">
        <v>423</v>
      </c>
      <c r="Q110" s="196" t="s">
        <v>426</v>
      </c>
      <c r="R110" s="196" t="s">
        <v>338</v>
      </c>
      <c r="S110" s="196" t="s">
        <v>341</v>
      </c>
      <c r="T110" s="196" t="s">
        <v>392</v>
      </c>
      <c r="U110" s="196" t="s">
        <v>112</v>
      </c>
      <c r="V110" s="206" t="s">
        <v>494</v>
      </c>
      <c r="W110" s="196" t="s">
        <v>528</v>
      </c>
      <c r="X110" s="196"/>
      <c r="Y110" s="196" t="s">
        <v>527</v>
      </c>
    </row>
    <row r="111" spans="1:30" ht="101.25" customHeight="1" x14ac:dyDescent="0.25">
      <c r="A111" s="9">
        <v>82</v>
      </c>
      <c r="B111" s="263">
        <v>4</v>
      </c>
      <c r="C111" s="263">
        <v>1</v>
      </c>
      <c r="D111" s="263">
        <v>43</v>
      </c>
      <c r="E111" s="251" t="s">
        <v>114</v>
      </c>
      <c r="F111" s="203">
        <v>2000000</v>
      </c>
      <c r="G111" s="257">
        <f t="shared" si="16"/>
        <v>2000000</v>
      </c>
      <c r="H111" s="231">
        <f>H112+H113</f>
        <v>934120.15</v>
      </c>
      <c r="I111" s="231">
        <f t="shared" ref="I111:J111" si="18">I112+I113</f>
        <v>0</v>
      </c>
      <c r="J111" s="231">
        <f t="shared" si="18"/>
        <v>930873.15999999992</v>
      </c>
      <c r="K111" s="231">
        <f t="shared" si="17"/>
        <v>3246.9900000001071</v>
      </c>
      <c r="L111" s="231">
        <f t="shared" si="15"/>
        <v>1069126.8400000001</v>
      </c>
      <c r="N111" s="261"/>
      <c r="O111" s="253" t="s">
        <v>812</v>
      </c>
      <c r="P111" s="232" t="s">
        <v>432</v>
      </c>
      <c r="Q111" s="253" t="s">
        <v>442</v>
      </c>
      <c r="R111" s="253" t="s">
        <v>338</v>
      </c>
      <c r="S111" s="264" t="s">
        <v>16</v>
      </c>
      <c r="T111" s="209" t="s">
        <v>1023</v>
      </c>
      <c r="U111" s="261" t="s">
        <v>115</v>
      </c>
      <c r="V111" s="261" t="s">
        <v>422</v>
      </c>
      <c r="W111" s="261">
        <v>997311808</v>
      </c>
      <c r="X111" s="261"/>
      <c r="Y111" s="234" t="s">
        <v>526</v>
      </c>
      <c r="AD111" s="566"/>
    </row>
    <row r="112" spans="1:30" ht="101.25" customHeight="1" x14ac:dyDescent="0.25">
      <c r="A112" s="9"/>
      <c r="B112" s="1038">
        <v>4</v>
      </c>
      <c r="C112" s="1038">
        <v>1</v>
      </c>
      <c r="D112" s="1038" t="s">
        <v>1162</v>
      </c>
      <c r="E112" s="251" t="s">
        <v>114</v>
      </c>
      <c r="F112" s="389">
        <v>901746.09</v>
      </c>
      <c r="G112" s="1040">
        <f>F112</f>
        <v>901746.09</v>
      </c>
      <c r="H112" s="231">
        <v>901746.09</v>
      </c>
      <c r="I112" s="1041"/>
      <c r="J112" s="231">
        <f>ΠΛΗΡΩΜΕΣ!AG250</f>
        <v>901746.09</v>
      </c>
      <c r="K112" s="231">
        <f t="shared" si="17"/>
        <v>0</v>
      </c>
      <c r="L112" s="231">
        <f t="shared" si="15"/>
        <v>0</v>
      </c>
      <c r="M112" s="598">
        <v>43568</v>
      </c>
      <c r="N112" s="1043"/>
      <c r="O112" s="253" t="s">
        <v>812</v>
      </c>
      <c r="P112" s="379"/>
      <c r="Q112" s="1044"/>
      <c r="R112" s="1044"/>
      <c r="S112" s="1045"/>
      <c r="T112" s="1046"/>
      <c r="U112" s="1043"/>
      <c r="V112" s="1043"/>
      <c r="W112" s="1043"/>
      <c r="X112" s="1043"/>
      <c r="Y112" s="1047"/>
      <c r="AD112" s="566"/>
    </row>
    <row r="113" spans="1:30" ht="30.75" customHeight="1" x14ac:dyDescent="0.25">
      <c r="A113" s="9"/>
      <c r="B113" s="1038">
        <v>4</v>
      </c>
      <c r="C113" s="1038">
        <v>1</v>
      </c>
      <c r="D113" s="1038" t="s">
        <v>1163</v>
      </c>
      <c r="E113" s="1039" t="s">
        <v>1164</v>
      </c>
      <c r="F113" s="389">
        <v>32374.06</v>
      </c>
      <c r="G113" s="389">
        <v>32374.06</v>
      </c>
      <c r="H113" s="389">
        <v>32374.06</v>
      </c>
      <c r="I113" s="1041"/>
      <c r="J113" s="1041">
        <f>ΠΛΗΡΩΜΕΣ!AG525</f>
        <v>29127.07</v>
      </c>
      <c r="K113" s="231">
        <f t="shared" si="17"/>
        <v>3246.9900000000016</v>
      </c>
      <c r="L113" s="231">
        <f t="shared" si="15"/>
        <v>3246.9900000000016</v>
      </c>
      <c r="M113" s="1042"/>
      <c r="N113" s="1043"/>
      <c r="O113" s="1044" t="s">
        <v>1166</v>
      </c>
      <c r="P113" s="379"/>
      <c r="Q113" s="1044"/>
      <c r="R113" s="1044"/>
      <c r="S113" s="1045"/>
      <c r="T113" s="1046"/>
      <c r="U113" s="1043"/>
      <c r="V113" s="1043"/>
      <c r="W113" s="1043"/>
      <c r="X113" s="1043"/>
      <c r="Y113" s="1047"/>
      <c r="AD113" s="566"/>
    </row>
    <row r="114" spans="1:30" ht="45" x14ac:dyDescent="0.25">
      <c r="A114" s="9">
        <v>83</v>
      </c>
      <c r="B114" s="263">
        <v>4</v>
      </c>
      <c r="C114" s="263">
        <v>1</v>
      </c>
      <c r="D114" s="265">
        <v>44</v>
      </c>
      <c r="E114" s="178" t="s">
        <v>682</v>
      </c>
      <c r="F114" s="175">
        <v>196540</v>
      </c>
      <c r="G114" s="175">
        <f t="shared" si="16"/>
        <v>196540</v>
      </c>
      <c r="H114" s="175">
        <v>196540</v>
      </c>
      <c r="I114" s="175"/>
      <c r="J114" s="175">
        <f>ΠΛΗΡΩΜΕΣ!AG138</f>
        <v>196540</v>
      </c>
      <c r="K114" s="175">
        <f t="shared" si="17"/>
        <v>0</v>
      </c>
      <c r="L114" s="175">
        <f t="shared" si="15"/>
        <v>0</v>
      </c>
      <c r="M114" s="310" t="s">
        <v>582</v>
      </c>
      <c r="N114" s="308" t="s">
        <v>488</v>
      </c>
      <c r="O114" s="178" t="s">
        <v>681</v>
      </c>
      <c r="P114" s="178" t="s">
        <v>432</v>
      </c>
      <c r="Q114" s="178" t="s">
        <v>431</v>
      </c>
      <c r="R114" s="178" t="s">
        <v>425</v>
      </c>
      <c r="S114" s="178" t="s">
        <v>341</v>
      </c>
      <c r="T114" s="623" t="s">
        <v>840</v>
      </c>
      <c r="U114" s="178" t="s">
        <v>115</v>
      </c>
      <c r="V114" s="341" t="s">
        <v>494</v>
      </c>
      <c r="W114" s="178">
        <v>999327783</v>
      </c>
      <c r="X114" s="178"/>
      <c r="Y114" s="178"/>
    </row>
    <row r="115" spans="1:30" ht="30.75" customHeight="1" x14ac:dyDescent="0.3">
      <c r="A115" s="9">
        <v>84</v>
      </c>
      <c r="B115" s="216">
        <v>5</v>
      </c>
      <c r="C115" s="216">
        <v>1</v>
      </c>
      <c r="D115" s="577">
        <v>4</v>
      </c>
      <c r="E115" s="653" t="s">
        <v>116</v>
      </c>
      <c r="F115" s="554">
        <v>332517.09000000003</v>
      </c>
      <c r="G115" s="568">
        <f t="shared" si="16"/>
        <v>332517.09000000003</v>
      </c>
      <c r="H115" s="175">
        <v>344614.69</v>
      </c>
      <c r="I115" s="556"/>
      <c r="J115" s="556">
        <f>ΠΛΗΡΩΜΕΣ!AG165</f>
        <v>332517.09000000003</v>
      </c>
      <c r="K115" s="556">
        <f t="shared" si="17"/>
        <v>12097.599999999977</v>
      </c>
      <c r="L115" s="556">
        <f t="shared" si="15"/>
        <v>0</v>
      </c>
      <c r="M115" s="310" t="s">
        <v>582</v>
      </c>
      <c r="N115" s="570" t="s">
        <v>488</v>
      </c>
      <c r="O115" s="571" t="s">
        <v>685</v>
      </c>
      <c r="P115" s="558" t="s">
        <v>423</v>
      </c>
      <c r="Q115" s="654" t="s">
        <v>442</v>
      </c>
      <c r="R115" s="654" t="s">
        <v>338</v>
      </c>
      <c r="S115" s="557" t="s">
        <v>342</v>
      </c>
      <c r="T115" s="559" t="s">
        <v>966</v>
      </c>
      <c r="U115" s="573" t="s">
        <v>943</v>
      </c>
      <c r="V115" s="573" t="s">
        <v>494</v>
      </c>
      <c r="W115" s="573">
        <v>998168303</v>
      </c>
      <c r="X115" s="573"/>
      <c r="Y115" s="561" t="s">
        <v>525</v>
      </c>
    </row>
    <row r="116" spans="1:30" ht="30" x14ac:dyDescent="0.3">
      <c r="A116" s="9">
        <v>85</v>
      </c>
      <c r="B116" s="260">
        <v>7</v>
      </c>
      <c r="C116" s="260">
        <v>1</v>
      </c>
      <c r="D116" s="259">
        <v>22</v>
      </c>
      <c r="E116" s="567" t="s">
        <v>117</v>
      </c>
      <c r="F116" s="554">
        <v>362926.83</v>
      </c>
      <c r="G116" s="568">
        <f t="shared" si="16"/>
        <v>362926.83</v>
      </c>
      <c r="H116" s="569">
        <v>362926.83</v>
      </c>
      <c r="I116" s="556"/>
      <c r="J116" s="556">
        <f>ΠΛΗΡΩΜΕΣ!AG81</f>
        <v>313474.83999999997</v>
      </c>
      <c r="K116" s="556">
        <f t="shared" si="17"/>
        <v>49451.990000000049</v>
      </c>
      <c r="L116" s="305">
        <f t="shared" si="15"/>
        <v>49451.990000000049</v>
      </c>
      <c r="M116" s="678" t="s">
        <v>582</v>
      </c>
      <c r="N116" s="570" t="s">
        <v>488</v>
      </c>
      <c r="O116" s="571" t="s">
        <v>524</v>
      </c>
      <c r="P116" s="558" t="s">
        <v>423</v>
      </c>
      <c r="Q116" s="571" t="s">
        <v>426</v>
      </c>
      <c r="R116" s="571" t="s">
        <v>338</v>
      </c>
      <c r="S116" s="559" t="s">
        <v>341</v>
      </c>
      <c r="T116" s="559" t="s">
        <v>392</v>
      </c>
      <c r="U116" s="572" t="s">
        <v>118</v>
      </c>
      <c r="V116" s="572" t="s">
        <v>422</v>
      </c>
      <c r="W116" s="573" t="s">
        <v>523</v>
      </c>
      <c r="X116" s="572"/>
      <c r="Y116" s="561" t="s">
        <v>522</v>
      </c>
    </row>
    <row r="117" spans="1:30" ht="30" x14ac:dyDescent="0.3">
      <c r="A117" s="9">
        <v>86</v>
      </c>
      <c r="B117" s="260">
        <v>7</v>
      </c>
      <c r="C117" s="260">
        <v>1</v>
      </c>
      <c r="D117" s="259">
        <v>23</v>
      </c>
      <c r="E117" s="567" t="s">
        <v>119</v>
      </c>
      <c r="F117" s="554">
        <v>14500</v>
      </c>
      <c r="G117" s="568">
        <f t="shared" si="16"/>
        <v>14500</v>
      </c>
      <c r="H117" s="175">
        <v>20000</v>
      </c>
      <c r="I117" s="556"/>
      <c r="J117" s="556">
        <v>12400</v>
      </c>
      <c r="K117" s="556">
        <f t="shared" si="17"/>
        <v>7600</v>
      </c>
      <c r="L117" s="556">
        <f t="shared" si="15"/>
        <v>2100</v>
      </c>
      <c r="M117" s="310" t="s">
        <v>582</v>
      </c>
      <c r="N117" s="570" t="s">
        <v>488</v>
      </c>
      <c r="O117" s="571" t="s">
        <v>521</v>
      </c>
      <c r="P117" s="558" t="s">
        <v>432</v>
      </c>
      <c r="Q117" s="571" t="s">
        <v>519</v>
      </c>
      <c r="R117" s="571" t="s">
        <v>338</v>
      </c>
      <c r="S117" s="559" t="s">
        <v>341</v>
      </c>
      <c r="T117" s="559" t="s">
        <v>841</v>
      </c>
      <c r="U117" s="570" t="s">
        <v>120</v>
      </c>
      <c r="V117" s="572" t="s">
        <v>494</v>
      </c>
      <c r="W117" s="573">
        <v>27777972</v>
      </c>
      <c r="X117" s="572"/>
      <c r="Y117" s="574"/>
    </row>
    <row r="118" spans="1:30" ht="30" x14ac:dyDescent="0.3">
      <c r="A118" s="9">
        <v>87</v>
      </c>
      <c r="B118" s="260">
        <v>7</v>
      </c>
      <c r="C118" s="260">
        <v>1</v>
      </c>
      <c r="D118" s="260">
        <v>24</v>
      </c>
      <c r="E118" s="178" t="s">
        <v>121</v>
      </c>
      <c r="F118" s="554">
        <v>20000</v>
      </c>
      <c r="G118" s="175">
        <f t="shared" si="16"/>
        <v>20000</v>
      </c>
      <c r="H118" s="175">
        <v>20162.599999999999</v>
      </c>
      <c r="I118" s="175"/>
      <c r="J118" s="175">
        <f>ΠΛΗΡΩΜΕΣ!AG104</f>
        <v>20000</v>
      </c>
      <c r="K118" s="175">
        <f t="shared" si="17"/>
        <v>162.59999999999854</v>
      </c>
      <c r="L118" s="175">
        <f t="shared" si="15"/>
        <v>0</v>
      </c>
      <c r="M118" s="310" t="s">
        <v>582</v>
      </c>
      <c r="N118" s="308" t="s">
        <v>488</v>
      </c>
      <c r="O118" s="308" t="s">
        <v>520</v>
      </c>
      <c r="P118" s="308" t="s">
        <v>432</v>
      </c>
      <c r="Q118" s="308" t="s">
        <v>519</v>
      </c>
      <c r="R118" s="308" t="s">
        <v>338</v>
      </c>
      <c r="S118" s="308" t="s">
        <v>341</v>
      </c>
      <c r="T118" s="308" t="s">
        <v>392</v>
      </c>
      <c r="U118" s="308" t="s">
        <v>120</v>
      </c>
      <c r="V118" s="341" t="s">
        <v>494</v>
      </c>
      <c r="W118" s="308">
        <v>27777972</v>
      </c>
      <c r="X118" s="308"/>
      <c r="Y118" s="308" t="s">
        <v>518</v>
      </c>
    </row>
    <row r="119" spans="1:30" ht="30" x14ac:dyDescent="0.3">
      <c r="A119" s="9">
        <v>88</v>
      </c>
      <c r="B119" s="260">
        <v>7</v>
      </c>
      <c r="C119" s="260">
        <v>1</v>
      </c>
      <c r="D119" s="259">
        <v>128</v>
      </c>
      <c r="E119" s="697" t="s">
        <v>287</v>
      </c>
      <c r="F119" s="554">
        <v>125529.26</v>
      </c>
      <c r="G119" s="568">
        <f t="shared" si="16"/>
        <v>125529.26</v>
      </c>
      <c r="H119" s="568">
        <v>125914.33</v>
      </c>
      <c r="I119" s="556"/>
      <c r="J119" s="698">
        <v>125226.3</v>
      </c>
      <c r="K119" s="556">
        <f t="shared" si="17"/>
        <v>688.02999999999884</v>
      </c>
      <c r="L119" s="305">
        <f t="shared" si="15"/>
        <v>302.95999999999185</v>
      </c>
      <c r="M119" s="699" t="s">
        <v>582</v>
      </c>
      <c r="N119" s="570" t="s">
        <v>488</v>
      </c>
      <c r="O119" s="620" t="s">
        <v>599</v>
      </c>
      <c r="P119" s="695" t="s">
        <v>427</v>
      </c>
      <c r="Q119" s="683" t="s">
        <v>426</v>
      </c>
      <c r="R119" s="571" t="s">
        <v>338</v>
      </c>
      <c r="S119" s="559" t="s">
        <v>344</v>
      </c>
      <c r="T119" s="559" t="s">
        <v>978</v>
      </c>
      <c r="U119" s="570" t="s">
        <v>979</v>
      </c>
      <c r="V119" s="570" t="s">
        <v>494</v>
      </c>
      <c r="W119" s="570"/>
      <c r="X119" s="570"/>
      <c r="Y119" s="561" t="s">
        <v>517</v>
      </c>
    </row>
    <row r="120" spans="1:30" ht="48" x14ac:dyDescent="0.3">
      <c r="A120" s="9">
        <v>89</v>
      </c>
      <c r="B120" s="256">
        <v>4</v>
      </c>
      <c r="C120" s="256">
        <v>1</v>
      </c>
      <c r="D120" s="255">
        <v>92</v>
      </c>
      <c r="E120" s="178" t="s">
        <v>289</v>
      </c>
      <c r="F120" s="554">
        <v>276747.12</v>
      </c>
      <c r="G120" s="175">
        <f t="shared" si="16"/>
        <v>276747.12</v>
      </c>
      <c r="H120" s="175">
        <v>276747.12</v>
      </c>
      <c r="I120" s="175"/>
      <c r="J120" s="175">
        <f>ΠΛΗΡΩΜΕΣ!AG178</f>
        <v>276747.11999999994</v>
      </c>
      <c r="K120" s="175">
        <f t="shared" si="17"/>
        <v>0</v>
      </c>
      <c r="L120" s="175">
        <f t="shared" si="15"/>
        <v>0</v>
      </c>
      <c r="M120" s="310" t="s">
        <v>582</v>
      </c>
      <c r="N120" s="308" t="s">
        <v>488</v>
      </c>
      <c r="O120" s="308" t="s">
        <v>686</v>
      </c>
      <c r="P120" s="308" t="s">
        <v>423</v>
      </c>
      <c r="Q120" s="308" t="s">
        <v>442</v>
      </c>
      <c r="R120" s="308" t="s">
        <v>338</v>
      </c>
      <c r="S120" s="308" t="s">
        <v>344</v>
      </c>
      <c r="T120" s="308" t="s">
        <v>940</v>
      </c>
      <c r="U120" s="308" t="s">
        <v>941</v>
      </c>
      <c r="V120" s="341" t="s">
        <v>494</v>
      </c>
      <c r="W120" s="308">
        <v>998251946</v>
      </c>
      <c r="X120" s="308"/>
      <c r="Y120" s="308" t="s">
        <v>516</v>
      </c>
    </row>
    <row r="121" spans="1:30" ht="48.75" customHeight="1" outlineLevel="2" x14ac:dyDescent="0.3">
      <c r="A121" s="9">
        <v>90</v>
      </c>
      <c r="B121" s="256">
        <v>4</v>
      </c>
      <c r="C121" s="256">
        <v>1</v>
      </c>
      <c r="D121" s="255">
        <v>93</v>
      </c>
      <c r="E121" s="178" t="s">
        <v>290</v>
      </c>
      <c r="F121" s="175">
        <v>232935.38</v>
      </c>
      <c r="G121" s="175">
        <f t="shared" si="16"/>
        <v>232935.38</v>
      </c>
      <c r="H121" s="175">
        <v>232935.38</v>
      </c>
      <c r="I121" s="175"/>
      <c r="J121" s="175">
        <f>ΠΛΗΡΩΜΕΣ!AG96</f>
        <v>232935.38</v>
      </c>
      <c r="K121" s="175">
        <f t="shared" si="17"/>
        <v>0</v>
      </c>
      <c r="L121" s="175">
        <f t="shared" si="15"/>
        <v>0</v>
      </c>
      <c r="M121" s="310" t="s">
        <v>582</v>
      </c>
      <c r="N121" s="308" t="s">
        <v>488</v>
      </c>
      <c r="O121" s="308" t="s">
        <v>515</v>
      </c>
      <c r="P121" s="308" t="s">
        <v>423</v>
      </c>
      <c r="Q121" s="308" t="s">
        <v>442</v>
      </c>
      <c r="R121" s="308" t="s">
        <v>514</v>
      </c>
      <c r="S121" s="308" t="s">
        <v>344</v>
      </c>
      <c r="T121" s="308" t="s">
        <v>421</v>
      </c>
      <c r="U121" s="308" t="s">
        <v>291</v>
      </c>
      <c r="V121" s="341" t="s">
        <v>494</v>
      </c>
      <c r="W121" s="308" t="s">
        <v>513</v>
      </c>
      <c r="X121" s="308"/>
      <c r="Y121" s="308" t="s">
        <v>512</v>
      </c>
    </row>
    <row r="122" spans="1:30" ht="48.75" customHeight="1" x14ac:dyDescent="0.3">
      <c r="A122" s="9">
        <v>91</v>
      </c>
      <c r="B122" s="233">
        <v>4</v>
      </c>
      <c r="C122" s="233">
        <v>3</v>
      </c>
      <c r="D122" s="252">
        <v>15</v>
      </c>
      <c r="E122" s="653" t="s">
        <v>145</v>
      </c>
      <c r="F122" s="554">
        <v>59696.41</v>
      </c>
      <c r="G122" s="554">
        <f t="shared" si="16"/>
        <v>59696.41</v>
      </c>
      <c r="H122" s="556">
        <v>59696.41</v>
      </c>
      <c r="I122" s="555"/>
      <c r="J122" s="556">
        <f>ΠΛΗΡΩΜΕΣ!AG256</f>
        <v>59696.409999999996</v>
      </c>
      <c r="K122" s="556">
        <f t="shared" si="17"/>
        <v>0</v>
      </c>
      <c r="L122" s="556">
        <f t="shared" si="15"/>
        <v>0</v>
      </c>
      <c r="M122" s="310" t="s">
        <v>582</v>
      </c>
      <c r="N122" s="570" t="s">
        <v>488</v>
      </c>
      <c r="O122" s="564" t="s">
        <v>799</v>
      </c>
      <c r="P122" s="558" t="s">
        <v>423</v>
      </c>
      <c r="Q122" s="564" t="s">
        <v>442</v>
      </c>
      <c r="R122" s="564" t="s">
        <v>338</v>
      </c>
      <c r="S122" s="557" t="s">
        <v>342</v>
      </c>
      <c r="T122" s="673"/>
      <c r="U122" s="674" t="s">
        <v>301</v>
      </c>
      <c r="V122" s="573" t="s">
        <v>494</v>
      </c>
      <c r="W122" s="573"/>
      <c r="X122" s="573"/>
      <c r="Y122" s="561" t="s">
        <v>511</v>
      </c>
    </row>
    <row r="123" spans="1:30" ht="27.75" customHeight="1" x14ac:dyDescent="0.3">
      <c r="A123" s="9">
        <v>92</v>
      </c>
      <c r="B123" s="233">
        <v>4</v>
      </c>
      <c r="C123" s="233">
        <v>3</v>
      </c>
      <c r="D123" s="252">
        <v>16</v>
      </c>
      <c r="E123" s="653" t="s">
        <v>146</v>
      </c>
      <c r="F123" s="554">
        <v>20884.68</v>
      </c>
      <c r="G123" s="554">
        <f t="shared" si="16"/>
        <v>20884.68</v>
      </c>
      <c r="H123" s="556">
        <v>20884.68</v>
      </c>
      <c r="I123" s="555"/>
      <c r="J123" s="556">
        <f>ΠΛΗΡΩΜΕΣ!AG127</f>
        <v>20884.68</v>
      </c>
      <c r="K123" s="556">
        <f t="shared" si="17"/>
        <v>0</v>
      </c>
      <c r="L123" s="556">
        <f t="shared" si="15"/>
        <v>0</v>
      </c>
      <c r="M123" s="310" t="s">
        <v>582</v>
      </c>
      <c r="N123" s="570" t="s">
        <v>488</v>
      </c>
      <c r="O123" s="564" t="s">
        <v>674</v>
      </c>
      <c r="P123" s="558" t="s">
        <v>423</v>
      </c>
      <c r="Q123" s="564" t="s">
        <v>442</v>
      </c>
      <c r="R123" s="564" t="s">
        <v>486</v>
      </c>
      <c r="S123" s="557" t="s">
        <v>342</v>
      </c>
      <c r="T123" s="557" t="s">
        <v>705</v>
      </c>
      <c r="U123" s="674" t="s">
        <v>301</v>
      </c>
      <c r="V123" s="573" t="s">
        <v>494</v>
      </c>
      <c r="W123" s="308">
        <v>997768808</v>
      </c>
      <c r="X123" s="573"/>
      <c r="Y123" s="561" t="s">
        <v>510</v>
      </c>
    </row>
    <row r="124" spans="1:30" ht="30.75" customHeight="1" x14ac:dyDescent="0.3">
      <c r="A124" s="9">
        <v>93</v>
      </c>
      <c r="B124" s="233">
        <v>4</v>
      </c>
      <c r="C124" s="233">
        <v>1</v>
      </c>
      <c r="D124" s="252">
        <v>99</v>
      </c>
      <c r="E124" s="178" t="s">
        <v>296</v>
      </c>
      <c r="F124" s="175">
        <v>96934.06</v>
      </c>
      <c r="G124" s="175">
        <f t="shared" si="16"/>
        <v>96934.06</v>
      </c>
      <c r="H124" s="175">
        <v>96934.06</v>
      </c>
      <c r="I124" s="175"/>
      <c r="J124" s="175">
        <f>ΠΛΗΡΩΜΕΣ!AG109</f>
        <v>96934.06</v>
      </c>
      <c r="K124" s="175">
        <f t="shared" si="17"/>
        <v>0</v>
      </c>
      <c r="L124" s="175">
        <f t="shared" si="15"/>
        <v>0</v>
      </c>
      <c r="M124" s="310" t="s">
        <v>582</v>
      </c>
      <c r="N124" s="308" t="s">
        <v>488</v>
      </c>
      <c r="O124" s="308" t="s">
        <v>509</v>
      </c>
      <c r="P124" s="308" t="s">
        <v>423</v>
      </c>
      <c r="Q124" s="308" t="s">
        <v>442</v>
      </c>
      <c r="R124" s="308" t="s">
        <v>501</v>
      </c>
      <c r="S124" s="308" t="s">
        <v>342</v>
      </c>
      <c r="T124" s="308" t="s">
        <v>705</v>
      </c>
      <c r="U124" s="308" t="s">
        <v>301</v>
      </c>
      <c r="V124" s="341" t="s">
        <v>494</v>
      </c>
      <c r="W124" s="308" t="s">
        <v>508</v>
      </c>
      <c r="X124" s="308"/>
      <c r="Y124" s="308" t="s">
        <v>507</v>
      </c>
    </row>
    <row r="125" spans="1:30" ht="30" x14ac:dyDescent="0.3">
      <c r="A125" s="9">
        <v>94</v>
      </c>
      <c r="B125" s="233">
        <v>4</v>
      </c>
      <c r="C125" s="233">
        <v>1</v>
      </c>
      <c r="D125" s="252">
        <v>100</v>
      </c>
      <c r="E125" s="178" t="s">
        <v>147</v>
      </c>
      <c r="F125" s="175">
        <v>52943.62</v>
      </c>
      <c r="G125" s="175">
        <f t="shared" si="16"/>
        <v>52943.62</v>
      </c>
      <c r="H125" s="175">
        <v>52943.62</v>
      </c>
      <c r="I125" s="175"/>
      <c r="J125" s="175">
        <f>ΠΛΗΡΩΜΕΣ!AG150</f>
        <v>52943.62</v>
      </c>
      <c r="K125" s="175">
        <f t="shared" si="17"/>
        <v>0</v>
      </c>
      <c r="L125" s="175">
        <f t="shared" si="15"/>
        <v>0</v>
      </c>
      <c r="M125" s="310" t="s">
        <v>582</v>
      </c>
      <c r="N125" s="308" t="s">
        <v>488</v>
      </c>
      <c r="O125" s="308" t="s">
        <v>661</v>
      </c>
      <c r="P125" s="308" t="s">
        <v>423</v>
      </c>
      <c r="Q125" s="308" t="s">
        <v>442</v>
      </c>
      <c r="R125" s="308"/>
      <c r="S125" s="308" t="s">
        <v>342</v>
      </c>
      <c r="T125" s="308" t="s">
        <v>706</v>
      </c>
      <c r="U125" s="308" t="s">
        <v>301</v>
      </c>
      <c r="V125" s="341" t="s">
        <v>494</v>
      </c>
      <c r="W125" s="308">
        <v>62366899</v>
      </c>
      <c r="X125" s="308"/>
      <c r="Y125" s="308" t="s">
        <v>506</v>
      </c>
    </row>
    <row r="126" spans="1:30" ht="45" x14ac:dyDescent="0.3">
      <c r="A126" s="9">
        <v>95</v>
      </c>
      <c r="B126" s="233">
        <v>4</v>
      </c>
      <c r="C126" s="233">
        <v>1</v>
      </c>
      <c r="D126" s="252">
        <v>101</v>
      </c>
      <c r="E126" s="178" t="s">
        <v>148</v>
      </c>
      <c r="F126" s="175">
        <v>41749.35</v>
      </c>
      <c r="G126" s="175">
        <f t="shared" si="16"/>
        <v>41749.35</v>
      </c>
      <c r="H126" s="175">
        <v>41749.35</v>
      </c>
      <c r="I126" s="175"/>
      <c r="J126" s="175">
        <f>ΠΛΗΡΩΜΕΣ!AG174</f>
        <v>41749.35</v>
      </c>
      <c r="K126" s="175">
        <f t="shared" si="17"/>
        <v>0</v>
      </c>
      <c r="L126" s="175">
        <f t="shared" si="15"/>
        <v>0</v>
      </c>
      <c r="M126" s="310" t="s">
        <v>582</v>
      </c>
      <c r="N126" s="308" t="s">
        <v>488</v>
      </c>
      <c r="O126" s="308" t="s">
        <v>660</v>
      </c>
      <c r="P126" s="308" t="s">
        <v>423</v>
      </c>
      <c r="Q126" s="308" t="s">
        <v>442</v>
      </c>
      <c r="R126" s="308"/>
      <c r="S126" s="308" t="s">
        <v>342</v>
      </c>
      <c r="T126" s="308" t="s">
        <v>706</v>
      </c>
      <c r="U126" s="308" t="s">
        <v>301</v>
      </c>
      <c r="V126" s="341" t="s">
        <v>494</v>
      </c>
      <c r="W126" s="308">
        <v>997768403</v>
      </c>
      <c r="X126" s="308"/>
      <c r="Y126" s="308" t="s">
        <v>505</v>
      </c>
    </row>
    <row r="127" spans="1:30" ht="24" x14ac:dyDescent="0.3">
      <c r="A127" s="9">
        <v>96</v>
      </c>
      <c r="B127" s="233">
        <v>4</v>
      </c>
      <c r="C127" s="233">
        <v>4</v>
      </c>
      <c r="D127" s="233">
        <v>5</v>
      </c>
      <c r="E127" s="653" t="s">
        <v>149</v>
      </c>
      <c r="F127" s="554">
        <v>326848.3</v>
      </c>
      <c r="G127" s="554">
        <f t="shared" si="16"/>
        <v>326848.3</v>
      </c>
      <c r="H127" s="580">
        <v>326848.3</v>
      </c>
      <c r="I127" s="555"/>
      <c r="J127" s="580">
        <f>ΠΛΗΡΩΜΕΣ!AG147</f>
        <v>326848.30000000005</v>
      </c>
      <c r="K127" s="556">
        <f t="shared" si="17"/>
        <v>0</v>
      </c>
      <c r="L127" s="556">
        <f t="shared" si="15"/>
        <v>0</v>
      </c>
      <c r="M127" s="750" t="s">
        <v>582</v>
      </c>
      <c r="N127" s="570" t="s">
        <v>488</v>
      </c>
      <c r="O127" s="746" t="s">
        <v>888</v>
      </c>
      <c r="P127" s="558" t="s">
        <v>423</v>
      </c>
      <c r="Q127" s="564" t="s">
        <v>442</v>
      </c>
      <c r="R127" s="564" t="s">
        <v>501</v>
      </c>
      <c r="S127" s="557" t="s">
        <v>342</v>
      </c>
      <c r="T127" s="557" t="s">
        <v>1136</v>
      </c>
      <c r="U127" s="674" t="s">
        <v>1137</v>
      </c>
      <c r="V127" s="573" t="s">
        <v>494</v>
      </c>
      <c r="W127" s="573"/>
      <c r="X127" s="573"/>
      <c r="Y127" s="561" t="s">
        <v>504</v>
      </c>
    </row>
    <row r="128" spans="1:30" ht="25.5" x14ac:dyDescent="0.3">
      <c r="A128" s="9">
        <v>97</v>
      </c>
      <c r="B128" s="233">
        <v>4</v>
      </c>
      <c r="C128" s="233">
        <v>1</v>
      </c>
      <c r="D128" s="252">
        <v>102</v>
      </c>
      <c r="E128" s="653" t="s">
        <v>150</v>
      </c>
      <c r="F128" s="554">
        <v>165000</v>
      </c>
      <c r="G128" s="554">
        <f t="shared" si="16"/>
        <v>165000</v>
      </c>
      <c r="H128" s="580">
        <v>165000</v>
      </c>
      <c r="I128" s="555"/>
      <c r="J128" s="580">
        <f>ΠΛΗΡΩΜΕΣ!AG243</f>
        <v>159912.25</v>
      </c>
      <c r="K128" s="556">
        <f t="shared" si="17"/>
        <v>5087.75</v>
      </c>
      <c r="L128" s="305">
        <f t="shared" si="15"/>
        <v>5087.75</v>
      </c>
      <c r="M128" s="922" t="s">
        <v>582</v>
      </c>
      <c r="N128" s="570" t="s">
        <v>488</v>
      </c>
      <c r="O128" s="564" t="s">
        <v>810</v>
      </c>
      <c r="P128" s="558" t="s">
        <v>423</v>
      </c>
      <c r="Q128" s="564" t="s">
        <v>442</v>
      </c>
      <c r="R128" s="564" t="s">
        <v>425</v>
      </c>
      <c r="S128" s="557" t="s">
        <v>342</v>
      </c>
      <c r="T128" s="559" t="s">
        <v>1119</v>
      </c>
      <c r="U128" s="674" t="s">
        <v>1120</v>
      </c>
      <c r="V128" s="573" t="s">
        <v>494</v>
      </c>
      <c r="W128" s="744">
        <v>800501970</v>
      </c>
      <c r="X128" s="573"/>
      <c r="Y128" s="561" t="s">
        <v>503</v>
      </c>
    </row>
    <row r="129" spans="1:25" ht="16.5" x14ac:dyDescent="0.3">
      <c r="A129" s="9">
        <v>98</v>
      </c>
      <c r="B129" s="233">
        <v>4</v>
      </c>
      <c r="C129" s="233">
        <v>1</v>
      </c>
      <c r="D129" s="233">
        <v>103</v>
      </c>
      <c r="E129" s="795" t="s">
        <v>151</v>
      </c>
      <c r="F129" s="278">
        <v>0</v>
      </c>
      <c r="G129" s="278">
        <f t="shared" si="16"/>
        <v>0</v>
      </c>
      <c r="H129" s="796"/>
      <c r="I129" s="546"/>
      <c r="J129" s="546"/>
      <c r="K129" s="305">
        <f t="shared" si="17"/>
        <v>0</v>
      </c>
      <c r="L129" s="305">
        <f t="shared" si="15"/>
        <v>0</v>
      </c>
      <c r="M129" s="797"/>
      <c r="N129" s="289" t="s">
        <v>488</v>
      </c>
      <c r="O129" s="290" t="s">
        <v>539</v>
      </c>
      <c r="P129" s="273" t="s">
        <v>423</v>
      </c>
      <c r="Q129" s="290" t="s">
        <v>442</v>
      </c>
      <c r="R129" s="290" t="s">
        <v>492</v>
      </c>
      <c r="S129" s="548" t="s">
        <v>342</v>
      </c>
      <c r="T129" s="548" t="s">
        <v>939</v>
      </c>
      <c r="U129" s="798" t="s">
        <v>942</v>
      </c>
      <c r="V129" s="799" t="s">
        <v>539</v>
      </c>
      <c r="W129" s="799"/>
      <c r="X129" s="799"/>
      <c r="Y129" s="549" t="s">
        <v>502</v>
      </c>
    </row>
    <row r="130" spans="1:25" ht="24" x14ac:dyDescent="0.3">
      <c r="A130" s="9">
        <v>99</v>
      </c>
      <c r="B130" s="233">
        <v>4</v>
      </c>
      <c r="C130" s="233">
        <v>1</v>
      </c>
      <c r="D130" s="233">
        <v>104</v>
      </c>
      <c r="E130" s="653" t="s">
        <v>297</v>
      </c>
      <c r="F130" s="554">
        <v>55872.78</v>
      </c>
      <c r="G130" s="866">
        <f t="shared" si="16"/>
        <v>55872.78</v>
      </c>
      <c r="H130" s="868">
        <v>55872.78</v>
      </c>
      <c r="I130" s="867"/>
      <c r="J130" s="868">
        <f>ΠΛΗΡΩΜΕΣ!AG184</f>
        <v>55872.78</v>
      </c>
      <c r="K130" s="556">
        <f t="shared" si="17"/>
        <v>0</v>
      </c>
      <c r="L130" s="556">
        <f t="shared" si="15"/>
        <v>0</v>
      </c>
      <c r="M130" s="310" t="s">
        <v>582</v>
      </c>
      <c r="N130" s="570" t="s">
        <v>488</v>
      </c>
      <c r="O130" s="564" t="s">
        <v>708</v>
      </c>
      <c r="P130" s="558" t="s">
        <v>423</v>
      </c>
      <c r="Q130" s="564" t="s">
        <v>442</v>
      </c>
      <c r="R130" s="564" t="s">
        <v>501</v>
      </c>
      <c r="S130" s="557" t="s">
        <v>342</v>
      </c>
      <c r="T130" s="557" t="s">
        <v>940</v>
      </c>
      <c r="U130" s="674" t="s">
        <v>943</v>
      </c>
      <c r="V130" s="573" t="s">
        <v>494</v>
      </c>
      <c r="W130" s="573"/>
      <c r="X130" s="573"/>
      <c r="Y130" s="561" t="s">
        <v>500</v>
      </c>
    </row>
    <row r="131" spans="1:25" ht="30" x14ac:dyDescent="0.3">
      <c r="A131" s="9">
        <v>100</v>
      </c>
      <c r="B131" s="233">
        <v>4</v>
      </c>
      <c r="C131" s="233">
        <v>1</v>
      </c>
      <c r="D131" s="252">
        <v>105</v>
      </c>
      <c r="E131" s="178" t="s">
        <v>152</v>
      </c>
      <c r="F131" s="175">
        <v>23230.31</v>
      </c>
      <c r="G131" s="175">
        <f t="shared" si="16"/>
        <v>23230.31</v>
      </c>
      <c r="H131" s="175">
        <v>23230.31</v>
      </c>
      <c r="I131" s="175"/>
      <c r="J131" s="175">
        <f>ΠΛΗΡΩΜΕΣ!AG118</f>
        <v>23230.31</v>
      </c>
      <c r="K131" s="175">
        <f t="shared" si="17"/>
        <v>0</v>
      </c>
      <c r="L131" s="175">
        <f t="shared" si="15"/>
        <v>0</v>
      </c>
      <c r="M131" s="310" t="s">
        <v>582</v>
      </c>
      <c r="N131" s="308" t="s">
        <v>488</v>
      </c>
      <c r="O131" s="308" t="s">
        <v>663</v>
      </c>
      <c r="P131" s="308" t="s">
        <v>423</v>
      </c>
      <c r="Q131" s="308" t="s">
        <v>442</v>
      </c>
      <c r="R131" s="308" t="s">
        <v>486</v>
      </c>
      <c r="S131" s="308" t="s">
        <v>342</v>
      </c>
      <c r="T131" s="308" t="s">
        <v>705</v>
      </c>
      <c r="U131" s="308" t="s">
        <v>301</v>
      </c>
      <c r="V131" s="341" t="s">
        <v>494</v>
      </c>
      <c r="W131" s="308">
        <v>997768103</v>
      </c>
      <c r="X131" s="308"/>
      <c r="Y131" s="308" t="s">
        <v>499</v>
      </c>
    </row>
    <row r="132" spans="1:25" ht="36" x14ac:dyDescent="0.3">
      <c r="A132" s="9">
        <v>101</v>
      </c>
      <c r="B132" s="185">
        <v>7</v>
      </c>
      <c r="C132" s="185">
        <v>1</v>
      </c>
      <c r="D132" s="243">
        <v>134</v>
      </c>
      <c r="E132" s="1026" t="s">
        <v>298</v>
      </c>
      <c r="F132" s="1027">
        <v>184390.66</v>
      </c>
      <c r="G132" s="1027">
        <f>F132</f>
        <v>184390.66</v>
      </c>
      <c r="H132" s="1027">
        <f>H133+H134+H135</f>
        <v>188868.06</v>
      </c>
      <c r="I132" s="1027"/>
      <c r="J132" s="1027">
        <f>SUM(J133:J135)</f>
        <v>184390.66</v>
      </c>
      <c r="K132" s="1027">
        <f>SUM(K133:K135)</f>
        <v>4477.4000000000015</v>
      </c>
      <c r="L132" s="1027">
        <f>SUM(L133:L135)</f>
        <v>4477.4000000000015</v>
      </c>
      <c r="M132" s="1026"/>
      <c r="N132" s="1026" t="s">
        <v>488</v>
      </c>
      <c r="O132" s="1028" t="s">
        <v>888</v>
      </c>
      <c r="P132" s="1026"/>
      <c r="Q132" s="1026" t="s">
        <v>426</v>
      </c>
      <c r="R132" s="1026" t="s">
        <v>338</v>
      </c>
      <c r="S132" s="1026" t="s">
        <v>342</v>
      </c>
      <c r="T132" s="1026" t="s">
        <v>1121</v>
      </c>
      <c r="U132" s="1026" t="s">
        <v>1137</v>
      </c>
      <c r="V132" s="1026" t="s">
        <v>494</v>
      </c>
      <c r="W132" s="1026"/>
      <c r="X132" s="1026"/>
      <c r="Y132" s="1026" t="s">
        <v>498</v>
      </c>
    </row>
    <row r="133" spans="1:25" ht="30" x14ac:dyDescent="0.3">
      <c r="A133" s="9"/>
      <c r="B133" s="185">
        <v>7</v>
      </c>
      <c r="C133" s="185">
        <v>1</v>
      </c>
      <c r="D133" s="185" t="s">
        <v>696</v>
      </c>
      <c r="E133" s="751" t="s">
        <v>671</v>
      </c>
      <c r="F133" s="554">
        <f t="shared" ref="F133:G135" si="19">G133</f>
        <v>128578.66</v>
      </c>
      <c r="G133" s="554">
        <f t="shared" si="19"/>
        <v>128578.66</v>
      </c>
      <c r="H133" s="752">
        <v>128578.66</v>
      </c>
      <c r="I133" s="555"/>
      <c r="J133" s="554">
        <f>ΠΛΗΡΩΜΕΣ!AG124</f>
        <v>128578.66</v>
      </c>
      <c r="K133" s="556">
        <f>H133-J133</f>
        <v>0</v>
      </c>
      <c r="L133" s="556">
        <f>F133-J133</f>
        <v>0</v>
      </c>
      <c r="M133" s="753"/>
      <c r="N133" s="570"/>
      <c r="O133" s="564" t="s">
        <v>532</v>
      </c>
      <c r="P133" s="564"/>
      <c r="Q133" s="564" t="s">
        <v>426</v>
      </c>
      <c r="R133" s="564"/>
      <c r="S133" s="557"/>
      <c r="T133" s="557"/>
      <c r="U133" s="674"/>
      <c r="V133" s="573" t="s">
        <v>494</v>
      </c>
      <c r="W133" s="573"/>
      <c r="X133" s="573"/>
      <c r="Y133" s="561"/>
    </row>
    <row r="134" spans="1:25" ht="45" x14ac:dyDescent="0.3">
      <c r="A134" s="9"/>
      <c r="B134" s="185">
        <v>7</v>
      </c>
      <c r="C134" s="185">
        <v>1</v>
      </c>
      <c r="D134" s="185" t="s">
        <v>697</v>
      </c>
      <c r="E134" s="751" t="s">
        <v>672</v>
      </c>
      <c r="F134" s="554">
        <f t="shared" si="19"/>
        <v>12400</v>
      </c>
      <c r="G134" s="554">
        <f t="shared" si="19"/>
        <v>12400</v>
      </c>
      <c r="H134" s="752">
        <v>12400</v>
      </c>
      <c r="I134" s="555"/>
      <c r="J134" s="554">
        <f>ΠΛΗΡΩΜΕΣ!AG163</f>
        <v>12152</v>
      </c>
      <c r="K134" s="556">
        <f>H134-J134</f>
        <v>248</v>
      </c>
      <c r="L134" s="305">
        <f>F134-J134</f>
        <v>248</v>
      </c>
      <c r="M134" s="753" t="s">
        <v>582</v>
      </c>
      <c r="N134" s="570"/>
      <c r="O134" s="564"/>
      <c r="P134" s="564"/>
      <c r="Q134" s="564"/>
      <c r="R134" s="564"/>
      <c r="S134" s="557"/>
      <c r="T134" s="557"/>
      <c r="U134" s="674"/>
      <c r="V134" s="341" t="s">
        <v>494</v>
      </c>
      <c r="W134" s="573"/>
      <c r="X134" s="573"/>
      <c r="Y134" s="561"/>
    </row>
    <row r="135" spans="1:25" ht="45" x14ac:dyDescent="0.3">
      <c r="A135" s="9"/>
      <c r="B135" s="376">
        <v>7</v>
      </c>
      <c r="C135" s="376">
        <v>1</v>
      </c>
      <c r="D135" s="376" t="s">
        <v>698</v>
      </c>
      <c r="E135" s="751" t="s">
        <v>673</v>
      </c>
      <c r="F135" s="554">
        <f t="shared" si="19"/>
        <v>47889.4</v>
      </c>
      <c r="G135" s="554">
        <f t="shared" si="19"/>
        <v>47889.4</v>
      </c>
      <c r="H135" s="754">
        <v>47889.4</v>
      </c>
      <c r="I135" s="755"/>
      <c r="J135" s="554">
        <f>ΠΛΗΡΩΜΕΣ!AG234</f>
        <v>43660</v>
      </c>
      <c r="K135" s="556">
        <f>H135-J135</f>
        <v>4229.4000000000015</v>
      </c>
      <c r="L135" s="305">
        <f>F135-J135</f>
        <v>4229.4000000000015</v>
      </c>
      <c r="M135" s="753" t="s">
        <v>582</v>
      </c>
      <c r="N135" s="570"/>
      <c r="O135" s="564"/>
      <c r="P135" s="564"/>
      <c r="Q135" s="564"/>
      <c r="R135" s="564"/>
      <c r="S135" s="557"/>
      <c r="T135" s="557"/>
      <c r="U135" s="674"/>
      <c r="V135" s="341" t="s">
        <v>494</v>
      </c>
      <c r="W135" s="573"/>
      <c r="X135" s="573"/>
      <c r="Y135" s="561"/>
    </row>
    <row r="136" spans="1:25" ht="45" x14ac:dyDescent="0.3">
      <c r="A136" s="9">
        <v>102</v>
      </c>
      <c r="B136" s="247">
        <v>5</v>
      </c>
      <c r="C136" s="247">
        <v>1</v>
      </c>
      <c r="D136" s="247">
        <v>7</v>
      </c>
      <c r="E136" s="795" t="s">
        <v>299</v>
      </c>
      <c r="F136" s="278">
        <v>0</v>
      </c>
      <c r="G136" s="278">
        <f>F136</f>
        <v>0</v>
      </c>
      <c r="H136" s="796"/>
      <c r="I136" s="546"/>
      <c r="J136" s="546"/>
      <c r="K136" s="305">
        <f>H136-J136</f>
        <v>0</v>
      </c>
      <c r="L136" s="305">
        <f>F136-J136</f>
        <v>0</v>
      </c>
      <c r="M136" s="547"/>
      <c r="N136" s="289" t="s">
        <v>488</v>
      </c>
      <c r="O136" s="747" t="s">
        <v>539</v>
      </c>
      <c r="P136" s="290"/>
      <c r="Q136" s="290" t="s">
        <v>426</v>
      </c>
      <c r="R136" s="290" t="s">
        <v>338</v>
      </c>
      <c r="S136" s="548" t="s">
        <v>342</v>
      </c>
      <c r="T136" s="548" t="s">
        <v>932</v>
      </c>
      <c r="U136" s="798" t="s">
        <v>942</v>
      </c>
      <c r="V136" s="799" t="s">
        <v>539</v>
      </c>
      <c r="W136" s="799"/>
      <c r="X136" s="799"/>
      <c r="Y136" s="549" t="s">
        <v>497</v>
      </c>
    </row>
    <row r="137" spans="1:25" ht="30" x14ac:dyDescent="0.3">
      <c r="A137" s="9">
        <v>103</v>
      </c>
      <c r="B137" s="185">
        <v>7</v>
      </c>
      <c r="C137" s="185">
        <v>1</v>
      </c>
      <c r="D137" s="185">
        <v>135</v>
      </c>
      <c r="E137" s="795" t="s">
        <v>300</v>
      </c>
      <c r="F137" s="278">
        <v>0</v>
      </c>
      <c r="G137" s="278">
        <f>F137</f>
        <v>0</v>
      </c>
      <c r="H137" s="796"/>
      <c r="I137" s="202"/>
      <c r="J137" s="546"/>
      <c r="K137" s="305">
        <f>H137-J137</f>
        <v>0</v>
      </c>
      <c r="L137" s="305">
        <f>F137-J137</f>
        <v>0</v>
      </c>
      <c r="M137" s="547"/>
      <c r="N137" s="289" t="s">
        <v>488</v>
      </c>
      <c r="O137" s="747" t="s">
        <v>539</v>
      </c>
      <c r="P137" s="290"/>
      <c r="Q137" s="290" t="s">
        <v>426</v>
      </c>
      <c r="R137" s="290" t="s">
        <v>338</v>
      </c>
      <c r="S137" s="548" t="s">
        <v>342</v>
      </c>
      <c r="T137" s="827" t="s">
        <v>932</v>
      </c>
      <c r="U137" s="798" t="s">
        <v>943</v>
      </c>
      <c r="V137" s="799" t="s">
        <v>539</v>
      </c>
      <c r="W137" s="799"/>
      <c r="X137" s="799"/>
      <c r="Y137" s="549" t="s">
        <v>496</v>
      </c>
    </row>
    <row r="138" spans="1:25" ht="16.5" x14ac:dyDescent="0.3">
      <c r="A138" s="9">
        <v>104</v>
      </c>
      <c r="B138" s="247">
        <v>5</v>
      </c>
      <c r="C138" s="247">
        <v>1</v>
      </c>
      <c r="D138" s="390">
        <v>10</v>
      </c>
      <c r="E138" s="1059" t="s">
        <v>304</v>
      </c>
      <c r="F138" s="1060">
        <v>200000</v>
      </c>
      <c r="G138" s="1060">
        <v>200000</v>
      </c>
      <c r="H138" s="1060">
        <f>SUM(H139:H144)</f>
        <v>70921.64</v>
      </c>
      <c r="I138" s="1060">
        <f>SUM(I139:I144)</f>
        <v>0</v>
      </c>
      <c r="J138" s="1060">
        <f>SUM(J139:J144)</f>
        <v>70921.64</v>
      </c>
      <c r="K138" s="1060">
        <f>SUM(K139:K144)</f>
        <v>0</v>
      </c>
      <c r="L138" s="1060">
        <f>SUM(L139:L144)</f>
        <v>129078.36</v>
      </c>
      <c r="M138" s="1061"/>
      <c r="N138" s="1062" t="s">
        <v>488</v>
      </c>
      <c r="O138" s="1061" t="s">
        <v>582</v>
      </c>
      <c r="P138" s="1061"/>
      <c r="Q138" s="1061"/>
      <c r="R138" s="1061" t="s">
        <v>338</v>
      </c>
      <c r="S138" s="1063" t="s">
        <v>343</v>
      </c>
      <c r="T138" s="1063" t="s">
        <v>803</v>
      </c>
      <c r="U138" s="1064" t="s">
        <v>310</v>
      </c>
      <c r="V138" s="1063" t="s">
        <v>494</v>
      </c>
      <c r="W138" s="1063"/>
      <c r="X138" s="1063"/>
      <c r="Y138" s="1061"/>
    </row>
    <row r="139" spans="1:25" ht="30" x14ac:dyDescent="0.3">
      <c r="A139" s="9"/>
      <c r="B139" s="387">
        <v>5</v>
      </c>
      <c r="C139" s="387">
        <v>1</v>
      </c>
      <c r="D139" s="387" t="s">
        <v>701</v>
      </c>
      <c r="E139" s="1065" t="s">
        <v>683</v>
      </c>
      <c r="F139" s="613">
        <v>8000</v>
      </c>
      <c r="G139" s="613">
        <v>8000</v>
      </c>
      <c r="H139" s="565">
        <v>8000</v>
      </c>
      <c r="I139" s="1065"/>
      <c r="J139" s="554">
        <f>ΠΛΗΡΩΜΕΣ!AG140</f>
        <v>8000</v>
      </c>
      <c r="K139" s="556">
        <f>H139-J139</f>
        <v>0</v>
      </c>
      <c r="L139" s="556">
        <f t="shared" ref="L139:L170" si="20">F139-J139</f>
        <v>0</v>
      </c>
      <c r="M139" s="678" t="s">
        <v>582</v>
      </c>
      <c r="N139" s="1065"/>
      <c r="O139" s="1066" t="s">
        <v>889</v>
      </c>
      <c r="P139" s="1065"/>
      <c r="Q139" s="1065" t="s">
        <v>519</v>
      </c>
      <c r="R139" s="1065" t="s">
        <v>338</v>
      </c>
      <c r="S139" s="1065"/>
      <c r="T139" s="1065"/>
      <c r="U139" s="1065"/>
      <c r="V139" s="840" t="s">
        <v>494</v>
      </c>
      <c r="W139" s="1065"/>
      <c r="X139" s="1065"/>
      <c r="Y139" s="1065"/>
    </row>
    <row r="140" spans="1:25" ht="30" x14ac:dyDescent="0.3">
      <c r="A140" s="9"/>
      <c r="B140" s="387">
        <v>5</v>
      </c>
      <c r="C140" s="387">
        <v>1</v>
      </c>
      <c r="D140" s="387" t="s">
        <v>702</v>
      </c>
      <c r="E140" s="612" t="s">
        <v>694</v>
      </c>
      <c r="F140" s="613">
        <v>17980</v>
      </c>
      <c r="G140" s="613">
        <f>F140</f>
        <v>17980</v>
      </c>
      <c r="H140" s="565">
        <v>17980</v>
      </c>
      <c r="I140" s="614"/>
      <c r="J140" s="554">
        <f>ΠΛΗΡΩΜΕΣ!AG152</f>
        <v>17980</v>
      </c>
      <c r="K140" s="556">
        <f>H140-J140</f>
        <v>0</v>
      </c>
      <c r="L140" s="556">
        <f t="shared" si="20"/>
        <v>0</v>
      </c>
      <c r="M140" s="678" t="s">
        <v>582</v>
      </c>
      <c r="N140" s="570"/>
      <c r="O140" s="564" t="s">
        <v>695</v>
      </c>
      <c r="P140" s="615"/>
      <c r="Q140" s="615" t="s">
        <v>519</v>
      </c>
      <c r="R140" s="615" t="s">
        <v>338</v>
      </c>
      <c r="S140" s="559"/>
      <c r="T140" s="559"/>
      <c r="U140" s="559"/>
      <c r="V140" s="559" t="s">
        <v>494</v>
      </c>
      <c r="W140" s="559"/>
      <c r="X140" s="559"/>
      <c r="Y140" s="615"/>
    </row>
    <row r="141" spans="1:25" ht="25.5" x14ac:dyDescent="0.3">
      <c r="A141" s="9"/>
      <c r="B141" s="387">
        <v>5</v>
      </c>
      <c r="C141" s="387">
        <v>1</v>
      </c>
      <c r="D141" s="387" t="s">
        <v>703</v>
      </c>
      <c r="E141" s="612" t="s">
        <v>835</v>
      </c>
      <c r="F141" s="613">
        <v>14322</v>
      </c>
      <c r="G141" s="613">
        <f>F141</f>
        <v>14322</v>
      </c>
      <c r="H141" s="565">
        <v>14322</v>
      </c>
      <c r="I141" s="614"/>
      <c r="J141" s="554">
        <f>ΠΛΗΡΩΜΕΣ!AG259</f>
        <v>14322</v>
      </c>
      <c r="K141" s="556">
        <f>H141-J141</f>
        <v>0</v>
      </c>
      <c r="L141" s="556">
        <f t="shared" si="20"/>
        <v>0</v>
      </c>
      <c r="M141" s="310" t="s">
        <v>582</v>
      </c>
      <c r="N141" s="570"/>
      <c r="O141" s="700" t="s">
        <v>836</v>
      </c>
      <c r="P141" s="615"/>
      <c r="Q141" s="615" t="s">
        <v>431</v>
      </c>
      <c r="R141" s="615" t="s">
        <v>338</v>
      </c>
      <c r="S141" s="559"/>
      <c r="T141" s="559"/>
      <c r="U141" s="559"/>
      <c r="V141" s="559" t="s">
        <v>494</v>
      </c>
      <c r="W141" s="559"/>
      <c r="X141" s="559"/>
      <c r="Y141" s="561" t="s">
        <v>837</v>
      </c>
    </row>
    <row r="142" spans="1:25" ht="25.5" x14ac:dyDescent="0.3">
      <c r="A142" s="9"/>
      <c r="B142" s="387">
        <v>5</v>
      </c>
      <c r="C142" s="387">
        <v>1</v>
      </c>
      <c r="D142" s="387" t="s">
        <v>833</v>
      </c>
      <c r="E142" s="612" t="s">
        <v>838</v>
      </c>
      <c r="F142" s="613">
        <v>10593.64</v>
      </c>
      <c r="G142" s="613">
        <f>F142</f>
        <v>10593.64</v>
      </c>
      <c r="H142" s="565">
        <v>10593.64</v>
      </c>
      <c r="I142" s="614"/>
      <c r="J142" s="554">
        <f>ΠΛΗΡΩΜΕΣ!AG260</f>
        <v>10593.64</v>
      </c>
      <c r="K142" s="556">
        <f>H142-J142</f>
        <v>0</v>
      </c>
      <c r="L142" s="556">
        <f t="shared" si="20"/>
        <v>0</v>
      </c>
      <c r="M142" s="310" t="s">
        <v>582</v>
      </c>
      <c r="N142" s="570"/>
      <c r="O142" s="701" t="s">
        <v>839</v>
      </c>
      <c r="P142" s="615"/>
      <c r="Q142" s="615" t="s">
        <v>431</v>
      </c>
      <c r="R142" s="615" t="s">
        <v>338</v>
      </c>
      <c r="S142" s="559"/>
      <c r="T142" s="559"/>
      <c r="U142" s="559"/>
      <c r="V142" s="559" t="s">
        <v>494</v>
      </c>
      <c r="W142" s="559"/>
      <c r="X142" s="559"/>
      <c r="Y142" s="561" t="s">
        <v>837</v>
      </c>
    </row>
    <row r="143" spans="1:25" ht="30" x14ac:dyDescent="0.3">
      <c r="A143" s="9"/>
      <c r="B143" s="247">
        <v>5</v>
      </c>
      <c r="C143" s="247">
        <v>1</v>
      </c>
      <c r="D143" s="247" t="s">
        <v>834</v>
      </c>
      <c r="E143" s="612" t="s">
        <v>854</v>
      </c>
      <c r="F143" s="613">
        <v>20026</v>
      </c>
      <c r="G143" s="613">
        <v>20026</v>
      </c>
      <c r="H143" s="735">
        <v>20026</v>
      </c>
      <c r="I143" s="736"/>
      <c r="J143" s="737">
        <f>ΠΛΗΡΩΜΕΣ!AG265</f>
        <v>20026</v>
      </c>
      <c r="K143" s="556">
        <f>H143-J143</f>
        <v>0</v>
      </c>
      <c r="L143" s="556">
        <f t="shared" si="20"/>
        <v>0</v>
      </c>
      <c r="M143" s="310" t="s">
        <v>582</v>
      </c>
      <c r="N143" s="739"/>
      <c r="O143" s="701" t="s">
        <v>855</v>
      </c>
      <c r="P143" s="738"/>
      <c r="Q143" s="738"/>
      <c r="R143" s="738"/>
      <c r="S143" s="740"/>
      <c r="T143" s="740"/>
      <c r="U143" s="740"/>
      <c r="V143" s="740" t="s">
        <v>494</v>
      </c>
      <c r="W143" s="740"/>
      <c r="X143" s="740"/>
      <c r="Y143" s="741"/>
    </row>
    <row r="144" spans="1:25" ht="16.5" x14ac:dyDescent="0.3">
      <c r="A144" s="9"/>
      <c r="B144" s="387">
        <v>5</v>
      </c>
      <c r="C144" s="387">
        <v>1</v>
      </c>
      <c r="D144" s="387" t="s">
        <v>853</v>
      </c>
      <c r="E144" s="612" t="s">
        <v>684</v>
      </c>
      <c r="F144" s="613">
        <f>F138-(F139+F140+F141+F142+F143)</f>
        <v>129078.36</v>
      </c>
      <c r="G144" s="613">
        <f>F144</f>
        <v>129078.36</v>
      </c>
      <c r="H144" s="1067"/>
      <c r="I144" s="614"/>
      <c r="J144" s="614"/>
      <c r="K144" s="556"/>
      <c r="L144" s="556">
        <f t="shared" si="20"/>
        <v>129078.36</v>
      </c>
      <c r="M144" s="615"/>
      <c r="N144" s="570"/>
      <c r="O144" s="615"/>
      <c r="P144" s="615"/>
      <c r="Q144" s="615"/>
      <c r="R144" s="615"/>
      <c r="S144" s="559"/>
      <c r="T144" s="559"/>
      <c r="U144" s="559"/>
      <c r="V144" s="559"/>
      <c r="W144" s="559"/>
      <c r="X144" s="559"/>
      <c r="Y144" s="615"/>
    </row>
    <row r="145" spans="1:25" ht="45" x14ac:dyDescent="0.3">
      <c r="A145" s="9">
        <v>105</v>
      </c>
      <c r="B145" s="233">
        <v>2</v>
      </c>
      <c r="C145" s="233">
        <v>2</v>
      </c>
      <c r="D145" s="233">
        <v>11</v>
      </c>
      <c r="E145" s="178" t="s">
        <v>307</v>
      </c>
      <c r="F145" s="175">
        <v>10000</v>
      </c>
      <c r="G145" s="175">
        <v>10000</v>
      </c>
      <c r="H145" s="175">
        <v>9972.76</v>
      </c>
      <c r="I145" s="176"/>
      <c r="J145" s="175">
        <v>9972.76</v>
      </c>
      <c r="K145" s="245">
        <f t="shared" ref="K145:K182" si="21">H145-J145</f>
        <v>0</v>
      </c>
      <c r="L145" s="845">
        <f t="shared" si="20"/>
        <v>27.239999999999782</v>
      </c>
      <c r="M145" s="310" t="s">
        <v>582</v>
      </c>
      <c r="N145" s="308" t="s">
        <v>488</v>
      </c>
      <c r="O145" s="204" t="s">
        <v>889</v>
      </c>
      <c r="P145" s="214" t="s">
        <v>495</v>
      </c>
      <c r="Q145" s="214"/>
      <c r="R145" s="214" t="s">
        <v>492</v>
      </c>
      <c r="S145" s="214" t="s">
        <v>343</v>
      </c>
      <c r="T145" s="214"/>
      <c r="U145" s="214" t="s">
        <v>311</v>
      </c>
      <c r="V145" s="341" t="s">
        <v>494</v>
      </c>
      <c r="W145" s="214"/>
      <c r="X145" s="214"/>
      <c r="Y145" s="214"/>
    </row>
    <row r="146" spans="1:25" ht="33" customHeight="1" x14ac:dyDescent="0.3">
      <c r="A146" s="9">
        <v>106</v>
      </c>
      <c r="B146" s="233">
        <v>4</v>
      </c>
      <c r="C146" s="233">
        <v>1</v>
      </c>
      <c r="D146" s="252">
        <v>145</v>
      </c>
      <c r="E146" s="756" t="s">
        <v>327</v>
      </c>
      <c r="F146" s="554">
        <v>126551.49</v>
      </c>
      <c r="G146" s="554">
        <f t="shared" ref="G146:H148" si="22">F146</f>
        <v>126551.49</v>
      </c>
      <c r="H146" s="554">
        <f t="shared" si="22"/>
        <v>126551.49</v>
      </c>
      <c r="I146" s="555"/>
      <c r="J146" s="554">
        <f>ΠΛΗΡΩΜΕΣ!AG231</f>
        <v>126551.48999999999</v>
      </c>
      <c r="K146" s="556">
        <f t="shared" si="21"/>
        <v>0</v>
      </c>
      <c r="L146" s="556">
        <f t="shared" si="20"/>
        <v>0</v>
      </c>
      <c r="M146" s="678" t="s">
        <v>582</v>
      </c>
      <c r="N146" s="570" t="s">
        <v>488</v>
      </c>
      <c r="O146" s="564" t="s">
        <v>797</v>
      </c>
      <c r="P146" s="558" t="s">
        <v>423</v>
      </c>
      <c r="Q146" s="564" t="s">
        <v>442</v>
      </c>
      <c r="R146" s="564" t="s">
        <v>425</v>
      </c>
      <c r="S146" s="559" t="s">
        <v>392</v>
      </c>
      <c r="T146" s="559" t="s">
        <v>733</v>
      </c>
      <c r="U146" s="557" t="s">
        <v>390</v>
      </c>
      <c r="V146" s="557" t="s">
        <v>494</v>
      </c>
      <c r="W146" s="677" t="s">
        <v>767</v>
      </c>
      <c r="X146" s="557"/>
      <c r="Y146" s="561" t="s">
        <v>493</v>
      </c>
    </row>
    <row r="147" spans="1:25" ht="30" customHeight="1" x14ac:dyDescent="0.3">
      <c r="A147" s="9">
        <v>107</v>
      </c>
      <c r="B147" s="233">
        <v>4</v>
      </c>
      <c r="C147" s="233">
        <v>1</v>
      </c>
      <c r="D147" s="252">
        <v>146</v>
      </c>
      <c r="E147" s="756" t="s">
        <v>328</v>
      </c>
      <c r="F147" s="554">
        <v>79784.710000000006</v>
      </c>
      <c r="G147" s="554">
        <f t="shared" si="22"/>
        <v>79784.710000000006</v>
      </c>
      <c r="H147" s="554">
        <f t="shared" si="22"/>
        <v>79784.710000000006</v>
      </c>
      <c r="I147" s="555"/>
      <c r="J147" s="554">
        <f>ΠΛΗΡΩΜΕΣ!AG222</f>
        <v>79784.709999999992</v>
      </c>
      <c r="K147" s="556">
        <f t="shared" si="21"/>
        <v>0</v>
      </c>
      <c r="L147" s="556">
        <f t="shared" si="20"/>
        <v>0</v>
      </c>
      <c r="M147" s="678" t="s">
        <v>582</v>
      </c>
      <c r="N147" s="557" t="s">
        <v>488</v>
      </c>
      <c r="O147" s="564" t="s">
        <v>766</v>
      </c>
      <c r="P147" s="558" t="s">
        <v>423</v>
      </c>
      <c r="Q147" s="564" t="s">
        <v>442</v>
      </c>
      <c r="R147" s="564" t="s">
        <v>486</v>
      </c>
      <c r="S147" s="559" t="s">
        <v>392</v>
      </c>
      <c r="T147" s="559" t="s">
        <v>944</v>
      </c>
      <c r="U147" s="557" t="s">
        <v>945</v>
      </c>
      <c r="V147" s="557" t="s">
        <v>494</v>
      </c>
      <c r="W147" s="677" t="s">
        <v>767</v>
      </c>
      <c r="X147" s="557"/>
      <c r="Y147" s="561" t="s">
        <v>774</v>
      </c>
    </row>
    <row r="148" spans="1:25" ht="42" customHeight="1" x14ac:dyDescent="0.3">
      <c r="A148" s="9">
        <v>108</v>
      </c>
      <c r="B148" s="233">
        <v>4</v>
      </c>
      <c r="C148" s="233">
        <v>1</v>
      </c>
      <c r="D148" s="252">
        <v>147</v>
      </c>
      <c r="E148" s="756" t="s">
        <v>329</v>
      </c>
      <c r="F148" s="554">
        <v>163576.49</v>
      </c>
      <c r="G148" s="554">
        <f t="shared" si="22"/>
        <v>163576.49</v>
      </c>
      <c r="H148" s="554">
        <f t="shared" si="22"/>
        <v>163576.49</v>
      </c>
      <c r="I148" s="555"/>
      <c r="J148" s="554">
        <f>ΠΛΗΡΩΜΕΣ!AG254</f>
        <v>163576.49</v>
      </c>
      <c r="K148" s="556">
        <f t="shared" si="21"/>
        <v>0</v>
      </c>
      <c r="L148" s="556">
        <f t="shared" si="20"/>
        <v>0</v>
      </c>
      <c r="M148" s="678" t="s">
        <v>582</v>
      </c>
      <c r="N148" s="557" t="s">
        <v>488</v>
      </c>
      <c r="O148" s="564" t="s">
        <v>798</v>
      </c>
      <c r="P148" s="558" t="s">
        <v>423</v>
      </c>
      <c r="Q148" s="564" t="s">
        <v>442</v>
      </c>
      <c r="R148" s="564" t="s">
        <v>492</v>
      </c>
      <c r="S148" s="559" t="s">
        <v>392</v>
      </c>
      <c r="T148" s="559" t="s">
        <v>944</v>
      </c>
      <c r="U148" s="557" t="s">
        <v>945</v>
      </c>
      <c r="V148" s="557" t="s">
        <v>494</v>
      </c>
      <c r="W148" s="557">
        <v>13627180</v>
      </c>
      <c r="X148" s="557"/>
      <c r="Y148" s="561" t="s">
        <v>491</v>
      </c>
    </row>
    <row r="149" spans="1:25" ht="29.25" customHeight="1" x14ac:dyDescent="0.3">
      <c r="A149" s="9">
        <v>109</v>
      </c>
      <c r="B149" s="233">
        <v>4</v>
      </c>
      <c r="C149" s="233">
        <v>1</v>
      </c>
      <c r="D149" s="233">
        <v>148</v>
      </c>
      <c r="E149" s="563" t="s">
        <v>330</v>
      </c>
      <c r="F149" s="554">
        <v>30000</v>
      </c>
      <c r="G149" s="554">
        <v>30000</v>
      </c>
      <c r="H149" s="554">
        <v>30000</v>
      </c>
      <c r="I149" s="555"/>
      <c r="J149" s="554">
        <f>ΠΛΗΡΩΜΕΣ!AG145</f>
        <v>30000</v>
      </c>
      <c r="K149" s="556">
        <f t="shared" si="21"/>
        <v>0</v>
      </c>
      <c r="L149" s="556">
        <f t="shared" si="20"/>
        <v>0</v>
      </c>
      <c r="M149" s="310" t="s">
        <v>582</v>
      </c>
      <c r="N149" s="557" t="s">
        <v>488</v>
      </c>
      <c r="O149" s="616" t="s">
        <v>693</v>
      </c>
      <c r="P149" s="564"/>
      <c r="Q149" s="564" t="s">
        <v>431</v>
      </c>
      <c r="R149" s="564" t="s">
        <v>338</v>
      </c>
      <c r="S149" s="559" t="s">
        <v>392</v>
      </c>
      <c r="T149" s="560"/>
      <c r="U149" s="557" t="s">
        <v>390</v>
      </c>
      <c r="V149" s="557" t="s">
        <v>494</v>
      </c>
      <c r="W149" s="557"/>
      <c r="X149" s="557"/>
      <c r="Y149" s="561" t="s">
        <v>490</v>
      </c>
    </row>
    <row r="150" spans="1:25" ht="30.75" x14ac:dyDescent="0.3">
      <c r="A150" s="9">
        <v>110</v>
      </c>
      <c r="B150" s="233">
        <v>4</v>
      </c>
      <c r="C150" s="233">
        <v>1</v>
      </c>
      <c r="D150" s="252">
        <v>149</v>
      </c>
      <c r="E150" s="563" t="s">
        <v>331</v>
      </c>
      <c r="F150" s="554">
        <v>116399.99</v>
      </c>
      <c r="G150" s="554">
        <f>F150</f>
        <v>116399.99</v>
      </c>
      <c r="H150" s="554">
        <v>116399.99</v>
      </c>
      <c r="I150" s="555"/>
      <c r="J150" s="554">
        <f>ΠΛΗΡΩΜΕΣ!AG213</f>
        <v>116399.99</v>
      </c>
      <c r="K150" s="556">
        <f t="shared" si="21"/>
        <v>0</v>
      </c>
      <c r="L150" s="556">
        <f t="shared" si="20"/>
        <v>0</v>
      </c>
      <c r="M150" s="310" t="s">
        <v>582</v>
      </c>
      <c r="N150" s="557" t="s">
        <v>488</v>
      </c>
      <c r="O150" s="564" t="s">
        <v>890</v>
      </c>
      <c r="P150" s="564"/>
      <c r="Q150" s="564" t="s">
        <v>431</v>
      </c>
      <c r="R150" s="564" t="s">
        <v>338</v>
      </c>
      <c r="S150" s="559" t="s">
        <v>392</v>
      </c>
      <c r="T150" s="557" t="s">
        <v>841</v>
      </c>
      <c r="U150" s="557" t="s">
        <v>390</v>
      </c>
      <c r="V150" s="557" t="s">
        <v>494</v>
      </c>
      <c r="W150" s="557"/>
      <c r="X150" s="557">
        <v>45944</v>
      </c>
      <c r="Y150" s="561" t="s">
        <v>489</v>
      </c>
    </row>
    <row r="151" spans="1:25" ht="30.75" x14ac:dyDescent="0.3">
      <c r="A151" s="9">
        <v>111</v>
      </c>
      <c r="B151" s="185">
        <v>7</v>
      </c>
      <c r="C151" s="185">
        <v>1</v>
      </c>
      <c r="D151" s="185">
        <v>121</v>
      </c>
      <c r="E151" s="838" t="s">
        <v>332</v>
      </c>
      <c r="F151" s="554">
        <v>40650</v>
      </c>
      <c r="G151" s="554">
        <v>40650</v>
      </c>
      <c r="H151" s="554">
        <v>40650</v>
      </c>
      <c r="I151" s="202"/>
      <c r="J151" s="554">
        <v>40650</v>
      </c>
      <c r="K151" s="556">
        <f t="shared" si="21"/>
        <v>0</v>
      </c>
      <c r="L151" s="556">
        <f t="shared" si="20"/>
        <v>0</v>
      </c>
      <c r="M151" s="310" t="s">
        <v>582</v>
      </c>
      <c r="N151" s="557" t="s">
        <v>488</v>
      </c>
      <c r="O151" s="564" t="s">
        <v>582</v>
      </c>
      <c r="P151" s="564" t="s">
        <v>487</v>
      </c>
      <c r="Q151" s="564" t="s">
        <v>426</v>
      </c>
      <c r="R151" s="564" t="s">
        <v>338</v>
      </c>
      <c r="S151" s="559" t="s">
        <v>392</v>
      </c>
      <c r="T151" s="560"/>
      <c r="U151" s="557" t="s">
        <v>390</v>
      </c>
      <c r="V151" s="557" t="s">
        <v>494</v>
      </c>
      <c r="W151" s="557"/>
      <c r="X151" s="557"/>
      <c r="Y151" s="561"/>
    </row>
    <row r="152" spans="1:25" ht="21" customHeight="1" x14ac:dyDescent="0.3">
      <c r="A152" s="9">
        <v>112</v>
      </c>
      <c r="B152" s="185">
        <v>7</v>
      </c>
      <c r="C152" s="185">
        <v>1</v>
      </c>
      <c r="D152" s="185">
        <v>212</v>
      </c>
      <c r="E152" s="838" t="s">
        <v>333</v>
      </c>
      <c r="F152" s="554">
        <v>62807.3</v>
      </c>
      <c r="G152" s="554">
        <v>62807.3</v>
      </c>
      <c r="H152" s="554">
        <v>62807.3</v>
      </c>
      <c r="I152" s="202"/>
      <c r="J152" s="554">
        <v>62807.3</v>
      </c>
      <c r="K152" s="556">
        <f t="shared" si="21"/>
        <v>0</v>
      </c>
      <c r="L152" s="556">
        <f t="shared" si="20"/>
        <v>0</v>
      </c>
      <c r="M152" s="310" t="s">
        <v>582</v>
      </c>
      <c r="N152" s="557" t="s">
        <v>488</v>
      </c>
      <c r="O152" s="564" t="s">
        <v>582</v>
      </c>
      <c r="P152" s="564" t="s">
        <v>487</v>
      </c>
      <c r="Q152" s="564" t="s">
        <v>426</v>
      </c>
      <c r="R152" s="564" t="s">
        <v>486</v>
      </c>
      <c r="S152" s="559" t="s">
        <v>392</v>
      </c>
      <c r="T152" s="560"/>
      <c r="U152" s="557" t="s">
        <v>390</v>
      </c>
      <c r="V152" s="557" t="s">
        <v>494</v>
      </c>
      <c r="W152" s="557"/>
      <c r="X152" s="557"/>
      <c r="Y152" s="561"/>
    </row>
    <row r="153" spans="1:25" ht="30.75" x14ac:dyDescent="0.3">
      <c r="A153" s="9">
        <v>113</v>
      </c>
      <c r="B153" s="185">
        <v>7</v>
      </c>
      <c r="C153" s="185">
        <v>1</v>
      </c>
      <c r="D153" s="185">
        <v>213</v>
      </c>
      <c r="E153" s="186" t="s">
        <v>334</v>
      </c>
      <c r="F153" s="203">
        <v>157259.41</v>
      </c>
      <c r="G153" s="203">
        <v>157259.41</v>
      </c>
      <c r="H153" s="203">
        <v>157259.41</v>
      </c>
      <c r="I153" s="202"/>
      <c r="J153" s="203">
        <v>61798.94</v>
      </c>
      <c r="K153" s="231">
        <f t="shared" si="21"/>
        <v>95460.47</v>
      </c>
      <c r="L153" s="231">
        <f t="shared" si="20"/>
        <v>95460.47</v>
      </c>
      <c r="M153" s="240"/>
      <c r="N153" s="213" t="s">
        <v>488</v>
      </c>
      <c r="O153" s="244" t="s">
        <v>422</v>
      </c>
      <c r="P153" s="244" t="s">
        <v>487</v>
      </c>
      <c r="Q153" s="244" t="s">
        <v>426</v>
      </c>
      <c r="R153" s="244" t="s">
        <v>338</v>
      </c>
      <c r="S153" s="209" t="s">
        <v>392</v>
      </c>
      <c r="T153" s="215"/>
      <c r="U153" s="213" t="s">
        <v>390</v>
      </c>
      <c r="V153" s="213" t="s">
        <v>422</v>
      </c>
      <c r="W153" s="213"/>
      <c r="X153" s="213"/>
      <c r="Y153" s="234"/>
    </row>
    <row r="154" spans="1:25" ht="30.75" x14ac:dyDescent="0.3">
      <c r="A154" s="9">
        <v>114</v>
      </c>
      <c r="B154" s="185">
        <v>7</v>
      </c>
      <c r="C154" s="185">
        <v>1</v>
      </c>
      <c r="D154" s="185">
        <v>214</v>
      </c>
      <c r="E154" s="838" t="s">
        <v>402</v>
      </c>
      <c r="F154" s="554">
        <v>125139.17</v>
      </c>
      <c r="G154" s="554">
        <f t="shared" ref="G154:G159" si="23">F154</f>
        <v>125139.17</v>
      </c>
      <c r="H154" s="554">
        <v>125139.17</v>
      </c>
      <c r="I154" s="202"/>
      <c r="J154" s="554">
        <v>125139.17</v>
      </c>
      <c r="K154" s="556">
        <f t="shared" si="21"/>
        <v>0</v>
      </c>
      <c r="L154" s="556">
        <f t="shared" si="20"/>
        <v>0</v>
      </c>
      <c r="M154" s="310" t="s">
        <v>582</v>
      </c>
      <c r="N154" s="557" t="s">
        <v>488</v>
      </c>
      <c r="O154" s="564" t="s">
        <v>582</v>
      </c>
      <c r="P154" s="564" t="s">
        <v>487</v>
      </c>
      <c r="Q154" s="564" t="s">
        <v>426</v>
      </c>
      <c r="R154" s="564" t="s">
        <v>486</v>
      </c>
      <c r="S154" s="559" t="s">
        <v>392</v>
      </c>
      <c r="T154" s="560"/>
      <c r="U154" s="557" t="s">
        <v>390</v>
      </c>
      <c r="V154" s="557" t="s">
        <v>494</v>
      </c>
      <c r="W154" s="557"/>
      <c r="X154" s="557"/>
      <c r="Y154" s="561"/>
    </row>
    <row r="155" spans="1:25" ht="37.5" customHeight="1" x14ac:dyDescent="0.3">
      <c r="A155" s="9">
        <v>115</v>
      </c>
      <c r="B155" s="233">
        <v>4</v>
      </c>
      <c r="C155" s="233">
        <v>1</v>
      </c>
      <c r="D155" s="252">
        <v>155</v>
      </c>
      <c r="E155" s="553" t="s">
        <v>314</v>
      </c>
      <c r="F155" s="554">
        <v>199295.02</v>
      </c>
      <c r="G155" s="554">
        <f t="shared" si="23"/>
        <v>199295.02</v>
      </c>
      <c r="H155" s="554">
        <v>199295.02</v>
      </c>
      <c r="I155" s="555"/>
      <c r="J155" s="554">
        <f>ΠΛΗΡΩΜΕΣ!AG240</f>
        <v>199295.02000000002</v>
      </c>
      <c r="K155" s="556">
        <f t="shared" si="21"/>
        <v>0</v>
      </c>
      <c r="L155" s="556">
        <f t="shared" si="20"/>
        <v>0</v>
      </c>
      <c r="M155" s="310" t="s">
        <v>582</v>
      </c>
      <c r="N155" s="557" t="s">
        <v>424</v>
      </c>
      <c r="O155" s="558" t="s">
        <v>809</v>
      </c>
      <c r="P155" s="558" t="s">
        <v>423</v>
      </c>
      <c r="Q155" s="558" t="s">
        <v>442</v>
      </c>
      <c r="R155" s="558" t="s">
        <v>338</v>
      </c>
      <c r="S155" s="559" t="s">
        <v>392</v>
      </c>
      <c r="T155" s="560" t="s">
        <v>939</v>
      </c>
      <c r="U155" s="557" t="s">
        <v>946</v>
      </c>
      <c r="V155" s="557" t="s">
        <v>494</v>
      </c>
      <c r="W155" s="557">
        <v>997311777</v>
      </c>
      <c r="X155" s="557"/>
      <c r="Y155" s="561" t="s">
        <v>485</v>
      </c>
    </row>
    <row r="156" spans="1:25" ht="37.5" customHeight="1" x14ac:dyDescent="0.3">
      <c r="A156" s="9">
        <v>116</v>
      </c>
      <c r="B156" s="233">
        <v>4</v>
      </c>
      <c r="C156" s="233">
        <v>1</v>
      </c>
      <c r="D156" s="233">
        <v>154</v>
      </c>
      <c r="E156" s="180" t="s">
        <v>346</v>
      </c>
      <c r="F156" s="203">
        <v>500000</v>
      </c>
      <c r="G156" s="203">
        <f t="shared" si="23"/>
        <v>500000</v>
      </c>
      <c r="H156" s="203"/>
      <c r="I156" s="202"/>
      <c r="J156" s="203"/>
      <c r="K156" s="231">
        <f t="shared" si="21"/>
        <v>0</v>
      </c>
      <c r="L156" s="231">
        <f t="shared" si="20"/>
        <v>500000</v>
      </c>
      <c r="M156" s="240"/>
      <c r="N156" s="213" t="s">
        <v>424</v>
      </c>
      <c r="O156" s="232" t="s">
        <v>873</v>
      </c>
      <c r="P156" s="232" t="s">
        <v>423</v>
      </c>
      <c r="Q156" s="232" t="s">
        <v>442</v>
      </c>
      <c r="R156" s="232" t="s">
        <v>425</v>
      </c>
      <c r="S156" s="209" t="s">
        <v>392</v>
      </c>
      <c r="T156" s="213" t="s">
        <v>1121</v>
      </c>
      <c r="U156" s="213" t="s">
        <v>1122</v>
      </c>
      <c r="V156" s="213" t="s">
        <v>422</v>
      </c>
      <c r="W156" s="213"/>
      <c r="X156" s="213"/>
      <c r="Y156" s="234" t="s">
        <v>484</v>
      </c>
    </row>
    <row r="157" spans="1:25" ht="30" x14ac:dyDescent="0.3">
      <c r="A157" s="9">
        <v>117</v>
      </c>
      <c r="B157" s="233">
        <v>4</v>
      </c>
      <c r="C157" s="233">
        <v>1</v>
      </c>
      <c r="D157" s="233">
        <v>150</v>
      </c>
      <c r="E157" s="178" t="s">
        <v>316</v>
      </c>
      <c r="F157" s="175">
        <v>11879.2</v>
      </c>
      <c r="G157" s="175">
        <f t="shared" si="23"/>
        <v>11879.2</v>
      </c>
      <c r="H157" s="175">
        <v>11879.2</v>
      </c>
      <c r="I157" s="175"/>
      <c r="J157" s="175">
        <f>ΠΛΗΡΩΜΕΣ!AG136</f>
        <v>11879.2</v>
      </c>
      <c r="K157" s="175">
        <f t="shared" si="21"/>
        <v>0</v>
      </c>
      <c r="L157" s="175">
        <f t="shared" si="20"/>
        <v>0</v>
      </c>
      <c r="M157" s="310" t="s">
        <v>582</v>
      </c>
      <c r="N157" s="175" t="s">
        <v>424</v>
      </c>
      <c r="O157" s="204" t="s">
        <v>889</v>
      </c>
      <c r="P157" s="175" t="s">
        <v>471</v>
      </c>
      <c r="Q157" s="175" t="s">
        <v>431</v>
      </c>
      <c r="R157" s="175" t="s">
        <v>425</v>
      </c>
      <c r="S157" s="175" t="s">
        <v>392</v>
      </c>
      <c r="T157" s="557" t="s">
        <v>841</v>
      </c>
      <c r="U157" s="175" t="s">
        <v>391</v>
      </c>
      <c r="V157" s="341" t="s">
        <v>494</v>
      </c>
      <c r="W157" s="395">
        <v>800505932</v>
      </c>
      <c r="X157" s="175"/>
      <c r="Y157" s="313" t="s">
        <v>483</v>
      </c>
    </row>
    <row r="158" spans="1:25" ht="30" x14ac:dyDescent="0.3">
      <c r="A158" s="9">
        <v>118</v>
      </c>
      <c r="B158" s="233">
        <v>4</v>
      </c>
      <c r="C158" s="233">
        <v>1</v>
      </c>
      <c r="D158" s="233">
        <v>151</v>
      </c>
      <c r="E158" s="702" t="s">
        <v>339</v>
      </c>
      <c r="F158" s="554">
        <v>37820</v>
      </c>
      <c r="G158" s="554">
        <f t="shared" si="23"/>
        <v>37820</v>
      </c>
      <c r="H158" s="554">
        <v>37820</v>
      </c>
      <c r="I158" s="555"/>
      <c r="J158" s="554">
        <f>ΠΛΗΡΩΜΕΣ!AG238</f>
        <v>37820</v>
      </c>
      <c r="K158" s="556">
        <f t="shared" si="21"/>
        <v>0</v>
      </c>
      <c r="L158" s="556">
        <f t="shared" si="20"/>
        <v>0</v>
      </c>
      <c r="M158" s="310" t="s">
        <v>582</v>
      </c>
      <c r="N158" s="557" t="s">
        <v>424</v>
      </c>
      <c r="O158" s="746" t="s">
        <v>889</v>
      </c>
      <c r="P158" s="558" t="s">
        <v>471</v>
      </c>
      <c r="Q158" s="558" t="s">
        <v>431</v>
      </c>
      <c r="R158" s="558" t="s">
        <v>425</v>
      </c>
      <c r="S158" s="559" t="s">
        <v>392</v>
      </c>
      <c r="T158" s="557" t="s">
        <v>932</v>
      </c>
      <c r="U158" s="557" t="s">
        <v>946</v>
      </c>
      <c r="V158" s="557" t="s">
        <v>494</v>
      </c>
      <c r="W158" s="557"/>
      <c r="X158" s="557"/>
      <c r="Y158" s="561" t="s">
        <v>482</v>
      </c>
    </row>
    <row r="159" spans="1:25" ht="16.5" x14ac:dyDescent="0.3">
      <c r="A159" s="9">
        <v>119</v>
      </c>
      <c r="B159" s="233">
        <v>4</v>
      </c>
      <c r="C159" s="233">
        <v>3</v>
      </c>
      <c r="D159" s="233">
        <v>26</v>
      </c>
      <c r="E159" s="553" t="s">
        <v>317</v>
      </c>
      <c r="F159" s="554">
        <v>207362.72</v>
      </c>
      <c r="G159" s="554">
        <f t="shared" si="23"/>
        <v>207362.72</v>
      </c>
      <c r="H159" s="554">
        <v>207362.72</v>
      </c>
      <c r="I159" s="555"/>
      <c r="J159" s="554">
        <f>ΠΛΗΡΩΜΕΣ!AG116</f>
        <v>207362.72</v>
      </c>
      <c r="K159" s="556">
        <f t="shared" si="21"/>
        <v>0</v>
      </c>
      <c r="L159" s="556">
        <f t="shared" si="20"/>
        <v>0</v>
      </c>
      <c r="M159" s="310" t="s">
        <v>582</v>
      </c>
      <c r="N159" s="557" t="s">
        <v>424</v>
      </c>
      <c r="O159" s="558" t="s">
        <v>889</v>
      </c>
      <c r="P159" s="558" t="s">
        <v>471</v>
      </c>
      <c r="Q159" s="558" t="s">
        <v>481</v>
      </c>
      <c r="R159" s="558" t="s">
        <v>425</v>
      </c>
      <c r="S159" s="559" t="s">
        <v>392</v>
      </c>
      <c r="T159" s="557" t="s">
        <v>841</v>
      </c>
      <c r="U159" s="557" t="s">
        <v>391</v>
      </c>
      <c r="V159" s="557" t="s">
        <v>494</v>
      </c>
      <c r="W159" s="557"/>
      <c r="X159" s="557"/>
      <c r="Y159" s="561" t="s">
        <v>480</v>
      </c>
    </row>
    <row r="160" spans="1:25" ht="30" x14ac:dyDescent="0.3">
      <c r="A160" s="9">
        <v>120</v>
      </c>
      <c r="B160" s="185">
        <v>7</v>
      </c>
      <c r="C160" s="185">
        <v>1</v>
      </c>
      <c r="D160" s="185">
        <v>215</v>
      </c>
      <c r="E160" s="545" t="s">
        <v>318</v>
      </c>
      <c r="F160" s="278">
        <v>0</v>
      </c>
      <c r="G160" s="278">
        <v>0</v>
      </c>
      <c r="H160" s="278"/>
      <c r="I160" s="546"/>
      <c r="J160" s="278"/>
      <c r="K160" s="305">
        <f t="shared" si="21"/>
        <v>0</v>
      </c>
      <c r="L160" s="305">
        <f t="shared" si="20"/>
        <v>0</v>
      </c>
      <c r="M160" s="547"/>
      <c r="N160" s="548" t="s">
        <v>424</v>
      </c>
      <c r="O160" s="747" t="s">
        <v>575</v>
      </c>
      <c r="P160" s="273" t="s">
        <v>471</v>
      </c>
      <c r="Q160" s="273" t="s">
        <v>426</v>
      </c>
      <c r="R160" s="273" t="s">
        <v>479</v>
      </c>
      <c r="S160" s="272" t="s">
        <v>392</v>
      </c>
      <c r="T160" s="272" t="s">
        <v>733</v>
      </c>
      <c r="U160" s="548" t="s">
        <v>391</v>
      </c>
      <c r="V160" s="548" t="s">
        <v>539</v>
      </c>
      <c r="W160" s="548"/>
      <c r="X160" s="548"/>
      <c r="Y160" s="549" t="s">
        <v>478</v>
      </c>
    </row>
    <row r="161" spans="1:25" ht="31.5" x14ac:dyDescent="0.3">
      <c r="A161" s="9">
        <v>121</v>
      </c>
      <c r="B161" s="233">
        <v>4</v>
      </c>
      <c r="C161" s="233">
        <v>1</v>
      </c>
      <c r="D161" s="252">
        <v>156</v>
      </c>
      <c r="E161" s="178" t="s">
        <v>319</v>
      </c>
      <c r="F161" s="175">
        <v>550000</v>
      </c>
      <c r="G161" s="175">
        <v>550000</v>
      </c>
      <c r="H161" s="175">
        <v>148499.99</v>
      </c>
      <c r="I161" s="175"/>
      <c r="J161" s="175">
        <f>ΠΛΗΡΩΜΕΣ!AG141</f>
        <v>148162.32999999999</v>
      </c>
      <c r="K161" s="175">
        <f t="shared" si="21"/>
        <v>337.66000000000349</v>
      </c>
      <c r="L161" s="175">
        <f t="shared" si="20"/>
        <v>401837.67000000004</v>
      </c>
      <c r="M161" s="310" t="s">
        <v>582</v>
      </c>
      <c r="N161" s="175" t="s">
        <v>424</v>
      </c>
      <c r="O161" s="175" t="s">
        <v>687</v>
      </c>
      <c r="P161" s="175" t="s">
        <v>471</v>
      </c>
      <c r="Q161" s="175" t="s">
        <v>442</v>
      </c>
      <c r="R161" s="175" t="s">
        <v>338</v>
      </c>
      <c r="S161" s="175" t="s">
        <v>392</v>
      </c>
      <c r="T161" s="175"/>
      <c r="U161" s="175" t="s">
        <v>391</v>
      </c>
      <c r="V161" s="341" t="s">
        <v>494</v>
      </c>
      <c r="W161" s="175">
        <v>26473874</v>
      </c>
      <c r="X161" s="175"/>
      <c r="Y161" s="175"/>
    </row>
    <row r="162" spans="1:25" ht="30" x14ac:dyDescent="0.3">
      <c r="A162" s="9">
        <v>122</v>
      </c>
      <c r="B162" s="233">
        <v>4</v>
      </c>
      <c r="C162" s="233">
        <v>1</v>
      </c>
      <c r="D162" s="233">
        <v>157</v>
      </c>
      <c r="E162" s="943" t="s">
        <v>320</v>
      </c>
      <c r="F162" s="203">
        <v>616000</v>
      </c>
      <c r="G162" s="203">
        <v>616000</v>
      </c>
      <c r="H162" s="203">
        <v>615617.02</v>
      </c>
      <c r="I162" s="202"/>
      <c r="J162" s="203">
        <f>ΠΛΗΡΩΜΕΣ!AG431</f>
        <v>526932.64999999991</v>
      </c>
      <c r="K162" s="231">
        <f t="shared" si="21"/>
        <v>88684.370000000112</v>
      </c>
      <c r="L162" s="231">
        <f t="shared" si="20"/>
        <v>89067.350000000093</v>
      </c>
      <c r="M162" s="240"/>
      <c r="N162" s="213" t="s">
        <v>424</v>
      </c>
      <c r="O162" s="232" t="s">
        <v>1048</v>
      </c>
      <c r="P162" s="232" t="s">
        <v>423</v>
      </c>
      <c r="Q162" s="232" t="s">
        <v>452</v>
      </c>
      <c r="R162" s="232" t="s">
        <v>425</v>
      </c>
      <c r="S162" s="209" t="s">
        <v>392</v>
      </c>
      <c r="T162" s="209" t="s">
        <v>1008</v>
      </c>
      <c r="U162" s="213" t="s">
        <v>1017</v>
      </c>
      <c r="V162" s="213" t="s">
        <v>422</v>
      </c>
      <c r="W162" s="213"/>
      <c r="X162" s="213"/>
      <c r="Y162" s="234" t="s">
        <v>477</v>
      </c>
    </row>
    <row r="163" spans="1:25" ht="45.75" customHeight="1" x14ac:dyDescent="0.3">
      <c r="A163" s="9">
        <v>123</v>
      </c>
      <c r="B163" s="233">
        <v>4</v>
      </c>
      <c r="C163" s="233">
        <v>3</v>
      </c>
      <c r="D163" s="233">
        <v>31</v>
      </c>
      <c r="E163" s="553" t="s">
        <v>322</v>
      </c>
      <c r="F163" s="554">
        <v>130000</v>
      </c>
      <c r="G163" s="554">
        <f>F163</f>
        <v>130000</v>
      </c>
      <c r="H163" s="554">
        <v>176070.74</v>
      </c>
      <c r="I163" s="555"/>
      <c r="J163" s="554">
        <f>ΠΛΗΡΩΜΕΣ!AG279</f>
        <v>120627.58</v>
      </c>
      <c r="K163" s="556">
        <f t="shared" si="21"/>
        <v>55443.159999999989</v>
      </c>
      <c r="L163" s="305">
        <f t="shared" si="20"/>
        <v>9372.4199999999983</v>
      </c>
      <c r="M163" s="753" t="s">
        <v>582</v>
      </c>
      <c r="N163" s="557" t="s">
        <v>424</v>
      </c>
      <c r="O163" s="905" t="s">
        <v>864</v>
      </c>
      <c r="P163" s="558" t="s">
        <v>464</v>
      </c>
      <c r="Q163" s="558" t="s">
        <v>442</v>
      </c>
      <c r="R163" s="558" t="s">
        <v>338</v>
      </c>
      <c r="S163" s="559" t="s">
        <v>392</v>
      </c>
      <c r="T163" s="559" t="s">
        <v>1135</v>
      </c>
      <c r="U163" s="557" t="s">
        <v>1134</v>
      </c>
      <c r="V163" s="557" t="s">
        <v>494</v>
      </c>
      <c r="W163" s="677" t="s">
        <v>865</v>
      </c>
      <c r="X163" s="557"/>
      <c r="Y163" s="561" t="s">
        <v>476</v>
      </c>
    </row>
    <row r="164" spans="1:25" ht="30" customHeight="1" x14ac:dyDescent="0.3">
      <c r="A164" s="9">
        <v>124</v>
      </c>
      <c r="B164" s="233">
        <v>4</v>
      </c>
      <c r="C164" s="233">
        <v>1</v>
      </c>
      <c r="D164" s="252">
        <v>158</v>
      </c>
      <c r="E164" s="757" t="s">
        <v>345</v>
      </c>
      <c r="F164" s="554">
        <v>358968.5</v>
      </c>
      <c r="G164" s="554">
        <f>F164</f>
        <v>358968.5</v>
      </c>
      <c r="H164" s="554">
        <f>G164</f>
        <v>358968.5</v>
      </c>
      <c r="I164" s="555"/>
      <c r="J164" s="554">
        <f>ΠΛΗΡΩΜΕΣ!AG215</f>
        <v>358968.5</v>
      </c>
      <c r="K164" s="556">
        <f t="shared" si="21"/>
        <v>0</v>
      </c>
      <c r="L164" s="556">
        <f t="shared" si="20"/>
        <v>0</v>
      </c>
      <c r="M164" s="310" t="s">
        <v>582</v>
      </c>
      <c r="N164" s="557" t="s">
        <v>424</v>
      </c>
      <c r="O164" s="558" t="s">
        <v>718</v>
      </c>
      <c r="P164" s="558" t="s">
        <v>471</v>
      </c>
      <c r="Q164" s="558" t="s">
        <v>442</v>
      </c>
      <c r="R164" s="558" t="s">
        <v>475</v>
      </c>
      <c r="S164" s="559" t="s">
        <v>392</v>
      </c>
      <c r="T164" s="557" t="s">
        <v>932</v>
      </c>
      <c r="U164" s="557" t="s">
        <v>946</v>
      </c>
      <c r="V164" s="557" t="s">
        <v>494</v>
      </c>
      <c r="W164" s="677"/>
      <c r="X164" s="557"/>
      <c r="Y164" s="561" t="s">
        <v>474</v>
      </c>
    </row>
    <row r="165" spans="1:25" ht="24" customHeight="1" x14ac:dyDescent="0.3">
      <c r="A165" s="9">
        <v>125</v>
      </c>
      <c r="B165" s="233">
        <v>4</v>
      </c>
      <c r="C165" s="233">
        <v>1</v>
      </c>
      <c r="D165" s="252">
        <v>159</v>
      </c>
      <c r="E165" s="553" t="s">
        <v>347</v>
      </c>
      <c r="F165" s="554">
        <v>104059.45</v>
      </c>
      <c r="G165" s="554">
        <f>F165</f>
        <v>104059.45</v>
      </c>
      <c r="H165" s="554">
        <v>104059.45</v>
      </c>
      <c r="I165" s="555"/>
      <c r="J165" s="554">
        <f>ΠΛΗΡΩΜΕΣ!AG206</f>
        <v>104059.45</v>
      </c>
      <c r="K165" s="556">
        <f t="shared" si="21"/>
        <v>0</v>
      </c>
      <c r="L165" s="556">
        <f t="shared" si="20"/>
        <v>0</v>
      </c>
      <c r="M165" s="310" t="s">
        <v>582</v>
      </c>
      <c r="N165" s="557" t="s">
        <v>424</v>
      </c>
      <c r="O165" s="558" t="s">
        <v>716</v>
      </c>
      <c r="P165" s="558" t="s">
        <v>471</v>
      </c>
      <c r="Q165" s="558" t="s">
        <v>442</v>
      </c>
      <c r="R165" s="558" t="s">
        <v>338</v>
      </c>
      <c r="S165" s="559" t="s">
        <v>392</v>
      </c>
      <c r="T165" s="559" t="s">
        <v>947</v>
      </c>
      <c r="U165" s="557" t="s">
        <v>948</v>
      </c>
      <c r="V165" s="557" t="s">
        <v>494</v>
      </c>
      <c r="W165" s="677" t="s">
        <v>717</v>
      </c>
      <c r="X165" s="557"/>
      <c r="Y165" s="561" t="s">
        <v>473</v>
      </c>
    </row>
    <row r="166" spans="1:25" ht="20.25" customHeight="1" x14ac:dyDescent="0.3">
      <c r="A166" s="9">
        <v>126</v>
      </c>
      <c r="B166" s="185">
        <v>7</v>
      </c>
      <c r="C166" s="185">
        <v>1</v>
      </c>
      <c r="D166" s="185">
        <v>216</v>
      </c>
      <c r="E166" s="329" t="s">
        <v>323</v>
      </c>
      <c r="F166" s="203">
        <v>650000</v>
      </c>
      <c r="G166" s="203">
        <v>650000</v>
      </c>
      <c r="H166" s="203">
        <f>H167+H168+H169+H170+H171+H172+H173+H174</f>
        <v>465817.47</v>
      </c>
      <c r="I166" s="203">
        <f t="shared" ref="I166:J166" si="24">I167+I168+I169+I170+I171+I172+I173+I174</f>
        <v>0</v>
      </c>
      <c r="J166" s="203">
        <f t="shared" si="24"/>
        <v>315878.81</v>
      </c>
      <c r="K166" s="231">
        <f t="shared" si="21"/>
        <v>149938.65999999997</v>
      </c>
      <c r="L166" s="231">
        <f t="shared" si="20"/>
        <v>334121.19</v>
      </c>
      <c r="M166" s="240"/>
      <c r="N166" s="213" t="s">
        <v>424</v>
      </c>
      <c r="O166" s="242" t="s">
        <v>472</v>
      </c>
      <c r="P166" s="232" t="s">
        <v>471</v>
      </c>
      <c r="Q166" s="232" t="s">
        <v>426</v>
      </c>
      <c r="R166" s="232" t="s">
        <v>425</v>
      </c>
      <c r="S166" s="209" t="s">
        <v>392</v>
      </c>
      <c r="T166" s="209" t="s">
        <v>1156</v>
      </c>
      <c r="U166" s="213" t="s">
        <v>946</v>
      </c>
      <c r="V166" s="213" t="s">
        <v>422</v>
      </c>
      <c r="W166" s="213"/>
      <c r="X166" s="213"/>
      <c r="Y166" s="234" t="s">
        <v>470</v>
      </c>
    </row>
    <row r="167" spans="1:25" ht="46.5" customHeight="1" x14ac:dyDescent="0.3">
      <c r="A167" s="9"/>
      <c r="B167" s="655">
        <v>7</v>
      </c>
      <c r="C167" s="655">
        <v>1</v>
      </c>
      <c r="D167" s="655" t="s">
        <v>861</v>
      </c>
      <c r="E167" s="702" t="s">
        <v>863</v>
      </c>
      <c r="F167" s="737">
        <v>31584.18</v>
      </c>
      <c r="G167" s="737">
        <f>F167</f>
        <v>31584.18</v>
      </c>
      <c r="H167" s="737">
        <f>G167</f>
        <v>31584.18</v>
      </c>
      <c r="I167" s="555"/>
      <c r="J167" s="737">
        <f>H167</f>
        <v>31584.18</v>
      </c>
      <c r="K167" s="556">
        <f t="shared" si="21"/>
        <v>0</v>
      </c>
      <c r="L167" s="556">
        <f t="shared" si="20"/>
        <v>0</v>
      </c>
      <c r="M167" s="753"/>
      <c r="N167" s="557"/>
      <c r="O167" s="905" t="s">
        <v>427</v>
      </c>
      <c r="P167" s="558"/>
      <c r="Q167" s="558"/>
      <c r="R167" s="558"/>
      <c r="S167" s="740"/>
      <c r="T167" s="560"/>
      <c r="U167" s="557"/>
      <c r="V167" s="557" t="s">
        <v>494</v>
      </c>
      <c r="W167" s="557"/>
      <c r="X167" s="557"/>
      <c r="Y167" s="741"/>
    </row>
    <row r="168" spans="1:25" ht="46.5" customHeight="1" x14ac:dyDescent="0.3">
      <c r="A168" s="9"/>
      <c r="B168" s="655">
        <v>7</v>
      </c>
      <c r="C168" s="655">
        <v>1</v>
      </c>
      <c r="D168" s="655" t="s">
        <v>907</v>
      </c>
      <c r="E168" s="702" t="s">
        <v>908</v>
      </c>
      <c r="F168" s="737">
        <v>11085.6</v>
      </c>
      <c r="G168" s="737">
        <v>11085.6</v>
      </c>
      <c r="H168" s="737">
        <v>11085.6</v>
      </c>
      <c r="I168" s="555"/>
      <c r="J168" s="737">
        <v>11085.6</v>
      </c>
      <c r="K168" s="556">
        <f t="shared" si="21"/>
        <v>0</v>
      </c>
      <c r="L168" s="556">
        <f t="shared" si="20"/>
        <v>0</v>
      </c>
      <c r="M168" s="753"/>
      <c r="N168" s="557"/>
      <c r="O168" s="905" t="s">
        <v>909</v>
      </c>
      <c r="P168" s="558"/>
      <c r="Q168" s="558"/>
      <c r="R168" s="558"/>
      <c r="S168" s="740"/>
      <c r="T168" s="560"/>
      <c r="U168" s="557"/>
      <c r="V168" s="557" t="s">
        <v>494</v>
      </c>
      <c r="W168" s="557"/>
      <c r="X168" s="557"/>
      <c r="Y168" s="741"/>
    </row>
    <row r="169" spans="1:25" ht="35.25" customHeight="1" x14ac:dyDescent="0.3">
      <c r="A169" s="9"/>
      <c r="B169" s="655">
        <v>7</v>
      </c>
      <c r="C169" s="655">
        <v>1</v>
      </c>
      <c r="D169" s="655" t="s">
        <v>862</v>
      </c>
      <c r="E169" s="195" t="s">
        <v>905</v>
      </c>
      <c r="F169" s="634">
        <f>G169</f>
        <v>48768.94</v>
      </c>
      <c r="G169" s="634">
        <v>48768.94</v>
      </c>
      <c r="H169" s="634">
        <f>G169</f>
        <v>48768.94</v>
      </c>
      <c r="I169" s="202"/>
      <c r="J169" s="634">
        <f>ΠΛΗΡΩΜΕΣ!AG326</f>
        <v>15627.3</v>
      </c>
      <c r="K169" s="231">
        <f t="shared" si="21"/>
        <v>33141.64</v>
      </c>
      <c r="L169" s="231">
        <f t="shared" si="20"/>
        <v>33141.64</v>
      </c>
      <c r="M169" s="240"/>
      <c r="N169" s="213"/>
      <c r="O169" s="242" t="s">
        <v>906</v>
      </c>
      <c r="P169" s="232"/>
      <c r="Q169" s="232"/>
      <c r="R169" s="232"/>
      <c r="S169" s="650"/>
      <c r="T169" s="215"/>
      <c r="U169" s="213"/>
      <c r="V169" s="213" t="s">
        <v>422</v>
      </c>
      <c r="W169" s="213"/>
      <c r="X169" s="213"/>
      <c r="Y169" s="651"/>
    </row>
    <row r="170" spans="1:25" ht="35.25" customHeight="1" x14ac:dyDescent="0.3">
      <c r="A170" s="9"/>
      <c r="B170" s="655">
        <v>7</v>
      </c>
      <c r="C170" s="655">
        <v>1</v>
      </c>
      <c r="D170" s="655" t="s">
        <v>912</v>
      </c>
      <c r="E170" s="553" t="s">
        <v>913</v>
      </c>
      <c r="F170" s="737">
        <v>17510.28</v>
      </c>
      <c r="G170" s="737">
        <f>F170</f>
        <v>17510.28</v>
      </c>
      <c r="H170" s="737">
        <f>G170</f>
        <v>17510.28</v>
      </c>
      <c r="I170" s="555"/>
      <c r="J170" s="737">
        <f>ΠΛΗΡΩΜΕΣ!AG333</f>
        <v>17510.28</v>
      </c>
      <c r="K170" s="556">
        <f t="shared" si="21"/>
        <v>0</v>
      </c>
      <c r="L170" s="556">
        <f t="shared" si="20"/>
        <v>0</v>
      </c>
      <c r="M170" s="753"/>
      <c r="N170" s="557"/>
      <c r="O170" s="905" t="s">
        <v>914</v>
      </c>
      <c r="P170" s="558"/>
      <c r="Q170" s="558"/>
      <c r="R170" s="558"/>
      <c r="S170" s="740"/>
      <c r="T170" s="560"/>
      <c r="U170" s="557"/>
      <c r="V170" s="557" t="s">
        <v>494</v>
      </c>
      <c r="W170" s="557"/>
      <c r="X170" s="557"/>
      <c r="Y170" s="741"/>
    </row>
    <row r="171" spans="1:25" ht="35.25" customHeight="1" x14ac:dyDescent="0.3">
      <c r="A171" s="9"/>
      <c r="B171" s="883">
        <v>7</v>
      </c>
      <c r="C171" s="883">
        <v>1</v>
      </c>
      <c r="D171" s="883" t="s">
        <v>1028</v>
      </c>
      <c r="E171" s="553" t="s">
        <v>1029</v>
      </c>
      <c r="F171" s="737">
        <v>17631.060000000001</v>
      </c>
      <c r="G171" s="737">
        <v>17631.060000000001</v>
      </c>
      <c r="H171" s="737">
        <f>G171</f>
        <v>17631.060000000001</v>
      </c>
      <c r="I171" s="1068"/>
      <c r="J171" s="1069">
        <f>ΠΛΗΡΩΜΕΣ!AG401</f>
        <v>17631.059999999998</v>
      </c>
      <c r="K171" s="556">
        <f t="shared" si="21"/>
        <v>0</v>
      </c>
      <c r="L171" s="556">
        <f t="shared" ref="L171:L205" si="25">F171-J171</f>
        <v>0</v>
      </c>
      <c r="M171" s="753"/>
      <c r="N171" s="557"/>
      <c r="O171" s="905" t="s">
        <v>1030</v>
      </c>
      <c r="P171" s="558"/>
      <c r="Q171" s="558"/>
      <c r="R171" s="558"/>
      <c r="S171" s="1070"/>
      <c r="T171" s="560"/>
      <c r="U171" s="557"/>
      <c r="V171" s="557" t="s">
        <v>494</v>
      </c>
      <c r="W171" s="557"/>
      <c r="X171" s="557"/>
      <c r="Y171" s="1071"/>
    </row>
    <row r="172" spans="1:25" ht="35.25" customHeight="1" x14ac:dyDescent="0.3">
      <c r="A172" s="9"/>
      <c r="B172" s="979">
        <v>7</v>
      </c>
      <c r="C172" s="979">
        <v>1</v>
      </c>
      <c r="D172" s="979" t="s">
        <v>1097</v>
      </c>
      <c r="E172" s="980" t="s">
        <v>1098</v>
      </c>
      <c r="F172" s="884">
        <v>149587.4</v>
      </c>
      <c r="G172" s="884">
        <f>F172</f>
        <v>149587.4</v>
      </c>
      <c r="H172" s="884">
        <f>F172</f>
        <v>149587.4</v>
      </c>
      <c r="I172" s="981"/>
      <c r="J172" s="884">
        <f>ΠΛΗΡΩΜΕΣ!AG470</f>
        <v>127956.46</v>
      </c>
      <c r="K172" s="231">
        <f t="shared" si="21"/>
        <v>21630.939999999988</v>
      </c>
      <c r="L172" s="231">
        <f t="shared" si="25"/>
        <v>21630.939999999988</v>
      </c>
      <c r="M172" s="982"/>
      <c r="N172" s="983"/>
      <c r="O172" s="984" t="s">
        <v>1160</v>
      </c>
      <c r="P172" s="985"/>
      <c r="Q172" s="985"/>
      <c r="R172" s="985"/>
      <c r="S172" s="986"/>
      <c r="T172" s="215"/>
      <c r="U172" s="213"/>
      <c r="V172" s="213" t="s">
        <v>422</v>
      </c>
      <c r="W172" s="213"/>
      <c r="X172" s="213"/>
      <c r="Y172" s="987"/>
    </row>
    <row r="173" spans="1:25" ht="35.25" customHeight="1" x14ac:dyDescent="0.3">
      <c r="A173" s="9"/>
      <c r="B173" s="979">
        <v>7</v>
      </c>
      <c r="C173" s="979">
        <v>1</v>
      </c>
      <c r="D173" s="979" t="s">
        <v>1158</v>
      </c>
      <c r="E173" s="980" t="s">
        <v>1159</v>
      </c>
      <c r="F173" s="884">
        <v>122493.4</v>
      </c>
      <c r="G173" s="884">
        <f>F173</f>
        <v>122493.4</v>
      </c>
      <c r="H173" s="884">
        <f>F173</f>
        <v>122493.4</v>
      </c>
      <c r="I173" s="981"/>
      <c r="J173" s="884">
        <f>ΠΛΗΡΩΜΕΣ!AG521</f>
        <v>85047.83</v>
      </c>
      <c r="K173" s="231">
        <f t="shared" si="21"/>
        <v>37445.569999999992</v>
      </c>
      <c r="L173" s="231">
        <f t="shared" si="25"/>
        <v>37445.569999999992</v>
      </c>
      <c r="M173" s="1034"/>
      <c r="N173" s="814"/>
      <c r="O173" s="1035" t="s">
        <v>1161</v>
      </c>
      <c r="P173" s="813"/>
      <c r="Q173" s="813"/>
      <c r="R173" s="813"/>
      <c r="S173" s="885"/>
      <c r="T173" s="1036"/>
      <c r="U173" s="983"/>
      <c r="V173" s="983" t="s">
        <v>422</v>
      </c>
      <c r="W173" s="983"/>
      <c r="X173" s="983"/>
      <c r="Y173" s="1037"/>
    </row>
    <row r="174" spans="1:25" ht="35.25" customHeight="1" x14ac:dyDescent="0.3">
      <c r="A174" s="9"/>
      <c r="B174" s="979">
        <v>7</v>
      </c>
      <c r="C174" s="979">
        <v>1</v>
      </c>
      <c r="D174" s="979" t="s">
        <v>1173</v>
      </c>
      <c r="E174" s="980" t="s">
        <v>1174</v>
      </c>
      <c r="F174" s="884">
        <v>67156.61</v>
      </c>
      <c r="G174" s="884">
        <f>F174</f>
        <v>67156.61</v>
      </c>
      <c r="H174" s="884">
        <f>G174</f>
        <v>67156.61</v>
      </c>
      <c r="I174" s="981"/>
      <c r="J174" s="884">
        <f>ΠΛΗΡΩΜΕΣ!AG562</f>
        <v>9436.1</v>
      </c>
      <c r="K174" s="231">
        <f t="shared" si="21"/>
        <v>57720.51</v>
      </c>
      <c r="L174" s="231">
        <f t="shared" si="25"/>
        <v>57720.51</v>
      </c>
      <c r="M174" s="1034"/>
      <c r="N174" s="814"/>
      <c r="O174" s="1035" t="s">
        <v>1175</v>
      </c>
      <c r="P174" s="813"/>
      <c r="Q174" s="813"/>
      <c r="R174" s="813"/>
      <c r="S174" s="885"/>
      <c r="T174" s="1073"/>
      <c r="U174" s="814"/>
      <c r="V174" s="814"/>
      <c r="W174" s="814"/>
      <c r="X174" s="814"/>
      <c r="Y174" s="1074"/>
    </row>
    <row r="175" spans="1:25" ht="16.5" x14ac:dyDescent="0.3">
      <c r="A175" s="9">
        <v>127</v>
      </c>
      <c r="B175" s="233">
        <v>4</v>
      </c>
      <c r="C175" s="233">
        <v>1</v>
      </c>
      <c r="D175" s="233">
        <v>152</v>
      </c>
      <c r="E175" s="758" t="s">
        <v>326</v>
      </c>
      <c r="F175" s="554">
        <v>75000</v>
      </c>
      <c r="G175" s="554">
        <v>75000</v>
      </c>
      <c r="H175" s="554">
        <v>75000</v>
      </c>
      <c r="I175" s="555"/>
      <c r="J175" s="554">
        <f>ΠΛΗΡΩΜΕΣ!AG193</f>
        <v>75000</v>
      </c>
      <c r="K175" s="556">
        <f t="shared" si="21"/>
        <v>0</v>
      </c>
      <c r="L175" s="556">
        <f t="shared" si="25"/>
        <v>0</v>
      </c>
      <c r="M175" s="753" t="s">
        <v>582</v>
      </c>
      <c r="N175" s="557" t="s">
        <v>424</v>
      </c>
      <c r="O175" s="558" t="s">
        <v>891</v>
      </c>
      <c r="P175" s="558" t="s">
        <v>469</v>
      </c>
      <c r="Q175" s="558" t="s">
        <v>444</v>
      </c>
      <c r="R175" s="558" t="s">
        <v>338</v>
      </c>
      <c r="S175" s="559" t="s">
        <v>392</v>
      </c>
      <c r="T175" s="560"/>
      <c r="U175" s="557" t="s">
        <v>391</v>
      </c>
      <c r="V175" s="557" t="s">
        <v>494</v>
      </c>
      <c r="W175" s="557"/>
      <c r="X175" s="557"/>
      <c r="Y175" s="561" t="s">
        <v>468</v>
      </c>
    </row>
    <row r="176" spans="1:25" ht="45" x14ac:dyDescent="0.3">
      <c r="A176" s="9">
        <v>128</v>
      </c>
      <c r="B176" s="233">
        <v>4</v>
      </c>
      <c r="C176" s="233">
        <v>1</v>
      </c>
      <c r="D176" s="252">
        <v>153</v>
      </c>
      <c r="E176" s="178" t="s">
        <v>340</v>
      </c>
      <c r="F176" s="175">
        <v>24108</v>
      </c>
      <c r="G176" s="175">
        <f>F176</f>
        <v>24108</v>
      </c>
      <c r="H176" s="175">
        <v>24108</v>
      </c>
      <c r="I176" s="175"/>
      <c r="J176" s="175">
        <f>ΠΛΗΡΩΜΕΣ!AG122</f>
        <v>24108</v>
      </c>
      <c r="K176" s="175">
        <f t="shared" si="21"/>
        <v>0</v>
      </c>
      <c r="L176" s="175">
        <f t="shared" si="25"/>
        <v>0</v>
      </c>
      <c r="M176" s="310" t="s">
        <v>582</v>
      </c>
      <c r="N176" s="175" t="s">
        <v>424</v>
      </c>
      <c r="O176" s="175" t="s">
        <v>582</v>
      </c>
      <c r="P176" s="175"/>
      <c r="Q176" s="175"/>
      <c r="R176" s="175"/>
      <c r="S176" s="175" t="s">
        <v>392</v>
      </c>
      <c r="T176" s="557" t="s">
        <v>841</v>
      </c>
      <c r="U176" s="175" t="s">
        <v>391</v>
      </c>
      <c r="V176" s="341" t="s">
        <v>494</v>
      </c>
      <c r="W176" s="175"/>
      <c r="X176" s="175"/>
      <c r="Y176" s="313" t="s">
        <v>467</v>
      </c>
    </row>
    <row r="177" spans="1:25" ht="30" x14ac:dyDescent="0.3">
      <c r="A177" s="9">
        <v>129</v>
      </c>
      <c r="B177" s="233">
        <v>4</v>
      </c>
      <c r="C177" s="233">
        <v>1</v>
      </c>
      <c r="D177" s="252">
        <v>164</v>
      </c>
      <c r="E177" s="702" t="s">
        <v>315</v>
      </c>
      <c r="F177" s="554">
        <v>1300000</v>
      </c>
      <c r="G177" s="554">
        <v>1300000</v>
      </c>
      <c r="H177" s="554">
        <v>1257188.55</v>
      </c>
      <c r="I177" s="555"/>
      <c r="J177" s="554">
        <f>ΠΛΗΡΩΜΕΣ!AG246</f>
        <v>1257188.55</v>
      </c>
      <c r="K177" s="556">
        <f t="shared" si="21"/>
        <v>0</v>
      </c>
      <c r="L177" s="305">
        <f t="shared" si="25"/>
        <v>42811.449999999953</v>
      </c>
      <c r="M177" s="753" t="s">
        <v>582</v>
      </c>
      <c r="N177" s="557" t="s">
        <v>424</v>
      </c>
      <c r="O177" s="904" t="s">
        <v>811</v>
      </c>
      <c r="P177" s="558" t="s">
        <v>466</v>
      </c>
      <c r="Q177" s="558" t="s">
        <v>431</v>
      </c>
      <c r="R177" s="558" t="s">
        <v>338</v>
      </c>
      <c r="S177" s="559" t="s">
        <v>392</v>
      </c>
      <c r="T177" s="559" t="s">
        <v>1033</v>
      </c>
      <c r="U177" s="557" t="s">
        <v>1034</v>
      </c>
      <c r="V177" s="557" t="s">
        <v>494</v>
      </c>
      <c r="W177" s="557"/>
      <c r="X177" s="557"/>
      <c r="Y177" s="561" t="s">
        <v>465</v>
      </c>
    </row>
    <row r="178" spans="1:25" ht="25.5" x14ac:dyDescent="0.3">
      <c r="A178" s="9">
        <v>130</v>
      </c>
      <c r="B178" s="185">
        <v>7</v>
      </c>
      <c r="C178" s="185">
        <v>1</v>
      </c>
      <c r="D178" s="243">
        <v>226</v>
      </c>
      <c r="E178" s="553" t="s">
        <v>321</v>
      </c>
      <c r="F178" s="554">
        <v>22320</v>
      </c>
      <c r="G178" s="554">
        <v>22320</v>
      </c>
      <c r="H178" s="554">
        <v>22320</v>
      </c>
      <c r="I178" s="555"/>
      <c r="J178" s="554">
        <f>ΠΛΗΡΩΜΕΣ!AG199</f>
        <v>22320</v>
      </c>
      <c r="K178" s="556">
        <f t="shared" si="21"/>
        <v>0</v>
      </c>
      <c r="L178" s="556">
        <f t="shared" si="25"/>
        <v>0</v>
      </c>
      <c r="M178" s="310" t="s">
        <v>582</v>
      </c>
      <c r="N178" s="557" t="s">
        <v>424</v>
      </c>
      <c r="O178" s="558" t="s">
        <v>720</v>
      </c>
      <c r="P178" s="558" t="s">
        <v>464</v>
      </c>
      <c r="Q178" s="558" t="s">
        <v>426</v>
      </c>
      <c r="R178" s="558" t="s">
        <v>338</v>
      </c>
      <c r="S178" s="559" t="s">
        <v>392</v>
      </c>
      <c r="T178" s="557" t="s">
        <v>841</v>
      </c>
      <c r="U178" s="557" t="s">
        <v>391</v>
      </c>
      <c r="V178" s="557" t="s">
        <v>494</v>
      </c>
      <c r="W178" s="557"/>
      <c r="X178" s="557"/>
      <c r="Y178" s="561" t="s">
        <v>463</v>
      </c>
    </row>
    <row r="179" spans="1:25" ht="16.5" x14ac:dyDescent="0.3">
      <c r="A179" s="9">
        <v>131</v>
      </c>
      <c r="B179" s="185">
        <v>7</v>
      </c>
      <c r="C179" s="185">
        <v>1</v>
      </c>
      <c r="D179" s="185">
        <v>220</v>
      </c>
      <c r="E179" s="545" t="s">
        <v>364</v>
      </c>
      <c r="F179" s="278">
        <v>0</v>
      </c>
      <c r="G179" s="278">
        <v>0</v>
      </c>
      <c r="H179" s="278"/>
      <c r="I179" s="546"/>
      <c r="J179" s="278"/>
      <c r="K179" s="305">
        <f t="shared" si="21"/>
        <v>0</v>
      </c>
      <c r="L179" s="305">
        <f t="shared" si="25"/>
        <v>0</v>
      </c>
      <c r="M179" s="547"/>
      <c r="N179" s="548" t="s">
        <v>424</v>
      </c>
      <c r="O179" s="747" t="s">
        <v>575</v>
      </c>
      <c r="P179" s="273" t="s">
        <v>432</v>
      </c>
      <c r="Q179" s="273" t="s">
        <v>426</v>
      </c>
      <c r="R179" s="273" t="s">
        <v>462</v>
      </c>
      <c r="S179" s="272" t="s">
        <v>392</v>
      </c>
      <c r="T179" s="272" t="s">
        <v>733</v>
      </c>
      <c r="U179" s="548" t="s">
        <v>391</v>
      </c>
      <c r="V179" s="548" t="s">
        <v>539</v>
      </c>
      <c r="W179" s="548"/>
      <c r="X179" s="548"/>
      <c r="Y179" s="549" t="s">
        <v>461</v>
      </c>
    </row>
    <row r="180" spans="1:25" ht="30" x14ac:dyDescent="0.3">
      <c r="A180" s="9">
        <v>132</v>
      </c>
      <c r="B180" s="185">
        <v>7</v>
      </c>
      <c r="C180" s="185">
        <v>1</v>
      </c>
      <c r="D180" s="185">
        <v>221</v>
      </c>
      <c r="E180" s="241" t="s">
        <v>363</v>
      </c>
      <c r="F180" s="203">
        <v>100000</v>
      </c>
      <c r="G180" s="203">
        <v>100000</v>
      </c>
      <c r="H180" s="203"/>
      <c r="I180" s="202"/>
      <c r="J180" s="203"/>
      <c r="K180" s="231">
        <f t="shared" si="21"/>
        <v>0</v>
      </c>
      <c r="L180" s="231">
        <f t="shared" si="25"/>
        <v>100000</v>
      </c>
      <c r="M180" s="240"/>
      <c r="N180" s="213" t="s">
        <v>424</v>
      </c>
      <c r="O180" s="760" t="s">
        <v>903</v>
      </c>
      <c r="P180" s="232" t="s">
        <v>432</v>
      </c>
      <c r="Q180" s="232" t="s">
        <v>426</v>
      </c>
      <c r="R180" s="232" t="s">
        <v>338</v>
      </c>
      <c r="S180" s="209" t="s">
        <v>392</v>
      </c>
      <c r="T180" s="215"/>
      <c r="U180" s="213" t="s">
        <v>391</v>
      </c>
      <c r="V180" s="213" t="s">
        <v>422</v>
      </c>
      <c r="W180" s="213"/>
      <c r="X180" s="213"/>
      <c r="Y180" s="234" t="s">
        <v>460</v>
      </c>
    </row>
    <row r="181" spans="1:25" ht="38.25" x14ac:dyDescent="0.3">
      <c r="A181" s="9">
        <v>133</v>
      </c>
      <c r="B181" s="233">
        <v>4</v>
      </c>
      <c r="C181" s="233">
        <v>1</v>
      </c>
      <c r="D181" s="233">
        <v>160</v>
      </c>
      <c r="E181" s="545" t="s">
        <v>362</v>
      </c>
      <c r="F181" s="278">
        <v>0</v>
      </c>
      <c r="G181" s="278">
        <v>0</v>
      </c>
      <c r="H181" s="278"/>
      <c r="I181" s="546"/>
      <c r="J181" s="278"/>
      <c r="K181" s="305">
        <f t="shared" si="21"/>
        <v>0</v>
      </c>
      <c r="L181" s="305">
        <f t="shared" si="25"/>
        <v>0</v>
      </c>
      <c r="M181" s="547"/>
      <c r="N181" s="548" t="s">
        <v>424</v>
      </c>
      <c r="O181" s="273" t="s">
        <v>691</v>
      </c>
      <c r="P181" s="273" t="s">
        <v>432</v>
      </c>
      <c r="Q181" s="273" t="s">
        <v>452</v>
      </c>
      <c r="R181" s="273" t="s">
        <v>425</v>
      </c>
      <c r="S181" s="272" t="s">
        <v>392</v>
      </c>
      <c r="T181" s="272" t="s">
        <v>949</v>
      </c>
      <c r="U181" s="548" t="s">
        <v>948</v>
      </c>
      <c r="V181" s="548" t="s">
        <v>539</v>
      </c>
      <c r="W181" s="548"/>
      <c r="X181" s="548"/>
      <c r="Y181" s="549" t="s">
        <v>459</v>
      </c>
    </row>
    <row r="182" spans="1:25" ht="30.75" customHeight="1" x14ac:dyDescent="0.3">
      <c r="A182" s="9">
        <v>134</v>
      </c>
      <c r="B182" s="185">
        <v>7</v>
      </c>
      <c r="C182" s="185">
        <v>1</v>
      </c>
      <c r="D182" s="185">
        <v>222</v>
      </c>
      <c r="E182" s="179" t="s">
        <v>361</v>
      </c>
      <c r="F182" s="203">
        <v>30000</v>
      </c>
      <c r="G182" s="203">
        <v>30000</v>
      </c>
      <c r="H182" s="203"/>
      <c r="I182" s="202"/>
      <c r="J182" s="203"/>
      <c r="K182" s="231">
        <f t="shared" si="21"/>
        <v>0</v>
      </c>
      <c r="L182" s="231">
        <f t="shared" si="25"/>
        <v>30000</v>
      </c>
      <c r="M182" s="240"/>
      <c r="N182" s="213" t="s">
        <v>424</v>
      </c>
      <c r="O182" s="760" t="s">
        <v>903</v>
      </c>
      <c r="P182" s="232" t="s">
        <v>432</v>
      </c>
      <c r="Q182" s="232" t="s">
        <v>426</v>
      </c>
      <c r="R182" s="232" t="s">
        <v>425</v>
      </c>
      <c r="S182" s="209" t="s">
        <v>392</v>
      </c>
      <c r="T182" s="215"/>
      <c r="U182" s="213" t="s">
        <v>391</v>
      </c>
      <c r="V182" s="213" t="s">
        <v>422</v>
      </c>
      <c r="W182" s="213"/>
      <c r="X182" s="213"/>
      <c r="Y182" s="234" t="s">
        <v>458</v>
      </c>
    </row>
    <row r="183" spans="1:25" ht="24" x14ac:dyDescent="0.3">
      <c r="A183" s="9">
        <v>135</v>
      </c>
      <c r="B183" s="185">
        <v>7</v>
      </c>
      <c r="C183" s="185">
        <v>1</v>
      </c>
      <c r="D183" s="185">
        <v>223</v>
      </c>
      <c r="E183" s="553" t="s">
        <v>360</v>
      </c>
      <c r="F183" s="554">
        <v>10000</v>
      </c>
      <c r="G183" s="554">
        <v>10000</v>
      </c>
      <c r="H183" s="554">
        <v>7686.14</v>
      </c>
      <c r="I183" s="555"/>
      <c r="J183" s="554">
        <f>ΠΛΗΡΩΜΕΣ!AG358</f>
        <v>7686.14</v>
      </c>
      <c r="K183" s="556">
        <f t="shared" ref="K183:K214" si="26">H183-J183</f>
        <v>0</v>
      </c>
      <c r="L183" s="305">
        <f t="shared" si="25"/>
        <v>2313.8599999999997</v>
      </c>
      <c r="M183" s="753" t="s">
        <v>582</v>
      </c>
      <c r="N183" s="557" t="s">
        <v>424</v>
      </c>
      <c r="O183" s="558" t="s">
        <v>923</v>
      </c>
      <c r="P183" s="558" t="s">
        <v>454</v>
      </c>
      <c r="Q183" s="558" t="s">
        <v>426</v>
      </c>
      <c r="R183" s="558" t="s">
        <v>425</v>
      </c>
      <c r="S183" s="559" t="s">
        <v>392</v>
      </c>
      <c r="T183" s="560"/>
      <c r="U183" s="557" t="s">
        <v>391</v>
      </c>
      <c r="V183" s="557" t="s">
        <v>494</v>
      </c>
      <c r="W183" s="557"/>
      <c r="X183" s="557"/>
      <c r="Y183" s="561" t="s">
        <v>457</v>
      </c>
    </row>
    <row r="184" spans="1:25" ht="30" x14ac:dyDescent="0.3">
      <c r="A184" s="9">
        <v>136</v>
      </c>
      <c r="B184" s="233">
        <v>4</v>
      </c>
      <c r="C184" s="233">
        <v>1</v>
      </c>
      <c r="D184" s="233">
        <v>161</v>
      </c>
      <c r="E184" s="179" t="s">
        <v>359</v>
      </c>
      <c r="F184" s="203">
        <v>100000</v>
      </c>
      <c r="G184" s="203">
        <v>100000</v>
      </c>
      <c r="H184" s="203">
        <v>100000</v>
      </c>
      <c r="I184" s="202"/>
      <c r="J184" s="203">
        <f>ΠΛΗΡΩΜΕΣ!AG488</f>
        <v>50498.41</v>
      </c>
      <c r="K184" s="231">
        <f t="shared" si="26"/>
        <v>49501.59</v>
      </c>
      <c r="L184" s="231">
        <f t="shared" si="25"/>
        <v>49501.59</v>
      </c>
      <c r="M184" s="240"/>
      <c r="N184" s="213" t="s">
        <v>424</v>
      </c>
      <c r="O184" s="232" t="s">
        <v>1005</v>
      </c>
      <c r="P184" s="232" t="s">
        <v>432</v>
      </c>
      <c r="Q184" s="232" t="s">
        <v>442</v>
      </c>
      <c r="R184" s="232" t="s">
        <v>425</v>
      </c>
      <c r="S184" s="209" t="s">
        <v>392</v>
      </c>
      <c r="T184" s="215"/>
      <c r="U184" s="213" t="s">
        <v>391</v>
      </c>
      <c r="V184" s="213" t="s">
        <v>422</v>
      </c>
      <c r="W184" s="213">
        <v>31213597</v>
      </c>
      <c r="X184" s="213"/>
      <c r="Y184" s="234" t="s">
        <v>456</v>
      </c>
    </row>
    <row r="185" spans="1:25" ht="30" x14ac:dyDescent="0.3">
      <c r="A185" s="9">
        <v>137</v>
      </c>
      <c r="B185" s="185">
        <v>7</v>
      </c>
      <c r="C185" s="185">
        <v>1</v>
      </c>
      <c r="D185" s="185">
        <v>224</v>
      </c>
      <c r="E185" s="545" t="s">
        <v>358</v>
      </c>
      <c r="F185" s="278">
        <v>0</v>
      </c>
      <c r="G185" s="278">
        <v>0</v>
      </c>
      <c r="H185" s="278"/>
      <c r="I185" s="202"/>
      <c r="J185" s="278"/>
      <c r="K185" s="305">
        <f t="shared" si="26"/>
        <v>0</v>
      </c>
      <c r="L185" s="305">
        <f t="shared" si="25"/>
        <v>0</v>
      </c>
      <c r="M185" s="547"/>
      <c r="N185" s="548" t="s">
        <v>424</v>
      </c>
      <c r="O185" s="273" t="s">
        <v>539</v>
      </c>
      <c r="P185" s="273" t="s">
        <v>432</v>
      </c>
      <c r="Q185" s="273" t="s">
        <v>426</v>
      </c>
      <c r="R185" s="273" t="s">
        <v>425</v>
      </c>
      <c r="S185" s="272" t="s">
        <v>392</v>
      </c>
      <c r="T185" s="827" t="s">
        <v>932</v>
      </c>
      <c r="U185" s="548" t="s">
        <v>946</v>
      </c>
      <c r="V185" s="548" t="s">
        <v>539</v>
      </c>
      <c r="W185" s="548"/>
      <c r="X185" s="548"/>
      <c r="Y185" s="549" t="s">
        <v>455</v>
      </c>
    </row>
    <row r="186" spans="1:25" ht="25.5" x14ac:dyDescent="0.3">
      <c r="A186" s="9">
        <v>138</v>
      </c>
      <c r="B186" s="233">
        <v>4</v>
      </c>
      <c r="C186" s="233">
        <v>1</v>
      </c>
      <c r="D186" s="233">
        <v>165</v>
      </c>
      <c r="E186" s="553" t="s">
        <v>357</v>
      </c>
      <c r="F186" s="554">
        <v>60000</v>
      </c>
      <c r="G186" s="554">
        <v>60000</v>
      </c>
      <c r="H186" s="554">
        <v>54188</v>
      </c>
      <c r="I186" s="555"/>
      <c r="J186" s="554">
        <f>ΠΛΗΡΩΜΕΣ!AG334</f>
        <v>54188</v>
      </c>
      <c r="K186" s="556">
        <v>0</v>
      </c>
      <c r="L186" s="305">
        <f t="shared" si="25"/>
        <v>5812</v>
      </c>
      <c r="M186" s="678" t="s">
        <v>582</v>
      </c>
      <c r="N186" s="557" t="s">
        <v>424</v>
      </c>
      <c r="O186" s="558" t="s">
        <v>915</v>
      </c>
      <c r="P186" s="558" t="s">
        <v>454</v>
      </c>
      <c r="Q186" s="558" t="s">
        <v>431</v>
      </c>
      <c r="R186" s="558" t="s">
        <v>338</v>
      </c>
      <c r="S186" s="559" t="s">
        <v>392</v>
      </c>
      <c r="T186" s="560"/>
      <c r="U186" s="557" t="s">
        <v>391</v>
      </c>
      <c r="V186" s="557" t="s">
        <v>494</v>
      </c>
      <c r="W186" s="557"/>
      <c r="X186" s="557"/>
      <c r="Y186" s="561" t="s">
        <v>453</v>
      </c>
    </row>
    <row r="187" spans="1:25" ht="25.5" x14ac:dyDescent="0.3">
      <c r="A187" s="9">
        <v>139</v>
      </c>
      <c r="B187" s="233">
        <v>4</v>
      </c>
      <c r="C187" s="233">
        <v>1</v>
      </c>
      <c r="D187" s="252">
        <v>162</v>
      </c>
      <c r="E187" s="553" t="s">
        <v>356</v>
      </c>
      <c r="F187" s="554">
        <v>45485.22</v>
      </c>
      <c r="G187" s="554">
        <f>F187</f>
        <v>45485.22</v>
      </c>
      <c r="H187" s="554">
        <f>F187</f>
        <v>45485.22</v>
      </c>
      <c r="I187" s="555"/>
      <c r="J187" s="554">
        <f>ΠΛΗΡΩΜΕΣ!AG225</f>
        <v>45485.22</v>
      </c>
      <c r="K187" s="556">
        <f t="shared" si="26"/>
        <v>0</v>
      </c>
      <c r="L187" s="556">
        <f t="shared" si="25"/>
        <v>0</v>
      </c>
      <c r="M187" s="678" t="s">
        <v>582</v>
      </c>
      <c r="N187" s="557" t="s">
        <v>424</v>
      </c>
      <c r="O187" s="558" t="s">
        <v>768</v>
      </c>
      <c r="P187" s="558" t="s">
        <v>432</v>
      </c>
      <c r="Q187" s="558" t="s">
        <v>452</v>
      </c>
      <c r="R187" s="558" t="s">
        <v>338</v>
      </c>
      <c r="S187" s="559" t="s">
        <v>392</v>
      </c>
      <c r="T187" s="560"/>
      <c r="U187" s="557" t="s">
        <v>391</v>
      </c>
      <c r="V187" s="557" t="s">
        <v>494</v>
      </c>
      <c r="W187" s="557">
        <v>800597361</v>
      </c>
      <c r="X187" s="557"/>
      <c r="Y187" s="561" t="s">
        <v>451</v>
      </c>
    </row>
    <row r="188" spans="1:25" ht="25.5" x14ac:dyDescent="0.3">
      <c r="A188" s="9">
        <v>140</v>
      </c>
      <c r="B188" s="233">
        <v>4</v>
      </c>
      <c r="C188" s="233">
        <v>1</v>
      </c>
      <c r="D188" s="233">
        <v>163</v>
      </c>
      <c r="E188" s="553" t="s">
        <v>355</v>
      </c>
      <c r="F188" s="554">
        <v>15000</v>
      </c>
      <c r="G188" s="554">
        <v>15000</v>
      </c>
      <c r="H188" s="554">
        <v>15000</v>
      </c>
      <c r="I188" s="555"/>
      <c r="J188" s="554">
        <v>15000</v>
      </c>
      <c r="K188" s="556">
        <f t="shared" si="26"/>
        <v>0</v>
      </c>
      <c r="L188" s="556">
        <f t="shared" si="25"/>
        <v>0</v>
      </c>
      <c r="M188" s="678" t="s">
        <v>582</v>
      </c>
      <c r="N188" s="557" t="s">
        <v>424</v>
      </c>
      <c r="O188" s="558" t="s">
        <v>874</v>
      </c>
      <c r="P188" s="558" t="s">
        <v>432</v>
      </c>
      <c r="Q188" s="558" t="s">
        <v>442</v>
      </c>
      <c r="R188" s="558" t="s">
        <v>338</v>
      </c>
      <c r="S188" s="559" t="s">
        <v>392</v>
      </c>
      <c r="T188" s="560"/>
      <c r="U188" s="557" t="s">
        <v>391</v>
      </c>
      <c r="V188" s="557" t="s">
        <v>494</v>
      </c>
      <c r="W188" s="557">
        <v>997768808</v>
      </c>
      <c r="X188" s="557"/>
      <c r="Y188" s="561" t="s">
        <v>450</v>
      </c>
    </row>
    <row r="189" spans="1:25" ht="25.5" x14ac:dyDescent="0.3">
      <c r="A189" s="9">
        <v>141</v>
      </c>
      <c r="B189" s="233">
        <v>4</v>
      </c>
      <c r="C189" s="233">
        <v>1</v>
      </c>
      <c r="D189" s="252">
        <v>166</v>
      </c>
      <c r="E189" s="553" t="s">
        <v>354</v>
      </c>
      <c r="F189" s="554">
        <v>29685.82</v>
      </c>
      <c r="G189" s="554">
        <f>F189</f>
        <v>29685.82</v>
      </c>
      <c r="H189" s="554">
        <v>29685.82</v>
      </c>
      <c r="I189" s="555"/>
      <c r="J189" s="554">
        <f>ΠΛΗΡΩΜΕΣ!AG258</f>
        <v>29685.82</v>
      </c>
      <c r="K189" s="556">
        <f t="shared" si="26"/>
        <v>0</v>
      </c>
      <c r="L189" s="556">
        <f t="shared" si="25"/>
        <v>0</v>
      </c>
      <c r="M189" s="310" t="s">
        <v>582</v>
      </c>
      <c r="N189" s="557" t="s">
        <v>424</v>
      </c>
      <c r="O189" s="558" t="s">
        <v>831</v>
      </c>
      <c r="P189" s="558" t="s">
        <v>432</v>
      </c>
      <c r="Q189" s="558" t="s">
        <v>431</v>
      </c>
      <c r="R189" s="558" t="s">
        <v>338</v>
      </c>
      <c r="S189" s="559" t="s">
        <v>392</v>
      </c>
      <c r="T189" s="557" t="s">
        <v>939</v>
      </c>
      <c r="U189" s="557" t="s">
        <v>948</v>
      </c>
      <c r="V189" s="557" t="s">
        <v>494</v>
      </c>
      <c r="W189" s="677" t="s">
        <v>832</v>
      </c>
      <c r="X189" s="557"/>
      <c r="Y189" s="561" t="s">
        <v>449</v>
      </c>
    </row>
    <row r="190" spans="1:25" ht="38.25" x14ac:dyDescent="0.3">
      <c r="A190" s="9">
        <v>142</v>
      </c>
      <c r="B190" s="233">
        <v>4</v>
      </c>
      <c r="C190" s="233">
        <v>1</v>
      </c>
      <c r="D190" s="233">
        <v>167</v>
      </c>
      <c r="E190" s="553" t="s">
        <v>353</v>
      </c>
      <c r="F190" s="554">
        <v>60000</v>
      </c>
      <c r="G190" s="554">
        <v>60000</v>
      </c>
      <c r="H190" s="554">
        <v>57398.36</v>
      </c>
      <c r="I190" s="555"/>
      <c r="J190" s="554">
        <f>ΠΛΗΡΩΜΕΣ!AG201</f>
        <v>57397.759999999995</v>
      </c>
      <c r="K190" s="556">
        <f t="shared" si="26"/>
        <v>0.60000000000582077</v>
      </c>
      <c r="L190" s="305">
        <f t="shared" si="25"/>
        <v>2602.2400000000052</v>
      </c>
      <c r="M190" s="678" t="s">
        <v>582</v>
      </c>
      <c r="N190" s="557" t="s">
        <v>424</v>
      </c>
      <c r="O190" s="558" t="s">
        <v>765</v>
      </c>
      <c r="P190" s="558" t="s">
        <v>432</v>
      </c>
      <c r="Q190" s="558" t="s">
        <v>431</v>
      </c>
      <c r="R190" s="558" t="s">
        <v>338</v>
      </c>
      <c r="S190" s="559" t="s">
        <v>392</v>
      </c>
      <c r="T190" s="560"/>
      <c r="U190" s="557" t="s">
        <v>391</v>
      </c>
      <c r="V190" s="557" t="s">
        <v>494</v>
      </c>
      <c r="W190" s="557"/>
      <c r="X190" s="557"/>
      <c r="Y190" s="561" t="s">
        <v>449</v>
      </c>
    </row>
    <row r="191" spans="1:25" ht="31.5" x14ac:dyDescent="0.3">
      <c r="A191" s="9">
        <v>143</v>
      </c>
      <c r="B191" s="185">
        <v>7</v>
      </c>
      <c r="C191" s="185">
        <v>1</v>
      </c>
      <c r="D191" s="243">
        <v>227</v>
      </c>
      <c r="E191" s="178" t="s">
        <v>352</v>
      </c>
      <c r="F191" s="175">
        <v>9885.2800000000007</v>
      </c>
      <c r="G191" s="175">
        <f>F191</f>
        <v>9885.2800000000007</v>
      </c>
      <c r="H191" s="175">
        <v>9885.2800000000007</v>
      </c>
      <c r="I191" s="175"/>
      <c r="J191" s="175">
        <f>ΠΛΗΡΩΜΕΣ!AG161</f>
        <v>9885.2800000000007</v>
      </c>
      <c r="K191" s="175">
        <f t="shared" si="26"/>
        <v>0</v>
      </c>
      <c r="L191" s="175">
        <f t="shared" si="25"/>
        <v>0</v>
      </c>
      <c r="M191" s="310" t="s">
        <v>582</v>
      </c>
      <c r="N191" s="175" t="s">
        <v>424</v>
      </c>
      <c r="O191" s="175" t="s">
        <v>699</v>
      </c>
      <c r="P191" s="175" t="s">
        <v>439</v>
      </c>
      <c r="Q191" s="175" t="s">
        <v>444</v>
      </c>
      <c r="R191" s="175" t="s">
        <v>338</v>
      </c>
      <c r="S191" s="175" t="s">
        <v>392</v>
      </c>
      <c r="T191" s="557" t="s">
        <v>841</v>
      </c>
      <c r="U191" s="175" t="s">
        <v>391</v>
      </c>
      <c r="V191" s="341" t="s">
        <v>494</v>
      </c>
      <c r="W191" s="175"/>
      <c r="X191" s="175"/>
      <c r="Y191" s="313" t="s">
        <v>448</v>
      </c>
    </row>
    <row r="192" spans="1:25" ht="30" x14ac:dyDescent="0.3">
      <c r="A192" s="9">
        <v>144</v>
      </c>
      <c r="B192" s="233">
        <v>4</v>
      </c>
      <c r="C192" s="233">
        <v>3</v>
      </c>
      <c r="D192" s="233">
        <v>22</v>
      </c>
      <c r="E192" s="594" t="s">
        <v>325</v>
      </c>
      <c r="F192" s="278">
        <v>0</v>
      </c>
      <c r="G192" s="278">
        <v>0</v>
      </c>
      <c r="H192" s="278"/>
      <c r="I192" s="546"/>
      <c r="J192" s="278"/>
      <c r="K192" s="305">
        <f t="shared" si="26"/>
        <v>0</v>
      </c>
      <c r="L192" s="305">
        <f t="shared" si="25"/>
        <v>0</v>
      </c>
      <c r="M192" s="547"/>
      <c r="N192" s="548" t="s">
        <v>424</v>
      </c>
      <c r="O192" s="747" t="s">
        <v>575</v>
      </c>
      <c r="P192" s="273" t="s">
        <v>439</v>
      </c>
      <c r="Q192" s="273" t="s">
        <v>444</v>
      </c>
      <c r="R192" s="273" t="s">
        <v>447</v>
      </c>
      <c r="S192" s="272" t="s">
        <v>392</v>
      </c>
      <c r="T192" s="272" t="s">
        <v>803</v>
      </c>
      <c r="U192" s="548" t="s">
        <v>391</v>
      </c>
      <c r="V192" s="548" t="s">
        <v>539</v>
      </c>
      <c r="W192" s="548"/>
      <c r="X192" s="548"/>
      <c r="Y192" s="549" t="s">
        <v>446</v>
      </c>
    </row>
    <row r="193" spans="1:25" ht="30" x14ac:dyDescent="0.3">
      <c r="A193" s="9">
        <v>145</v>
      </c>
      <c r="B193" s="233">
        <v>4</v>
      </c>
      <c r="C193" s="233">
        <v>1</v>
      </c>
      <c r="D193" s="233">
        <v>171</v>
      </c>
      <c r="E193" s="545" t="s">
        <v>351</v>
      </c>
      <c r="F193" s="278">
        <v>0</v>
      </c>
      <c r="G193" s="278">
        <v>0</v>
      </c>
      <c r="H193" s="278"/>
      <c r="I193" s="546"/>
      <c r="J193" s="278"/>
      <c r="K193" s="305">
        <f t="shared" si="26"/>
        <v>0</v>
      </c>
      <c r="L193" s="305">
        <f t="shared" si="25"/>
        <v>0</v>
      </c>
      <c r="M193" s="547"/>
      <c r="N193" s="548" t="s">
        <v>424</v>
      </c>
      <c r="O193" s="747" t="s">
        <v>539</v>
      </c>
      <c r="P193" s="273" t="s">
        <v>439</v>
      </c>
      <c r="Q193" s="273" t="s">
        <v>444</v>
      </c>
      <c r="R193" s="273" t="s">
        <v>338</v>
      </c>
      <c r="S193" s="272" t="s">
        <v>392</v>
      </c>
      <c r="T193" s="272" t="s">
        <v>939</v>
      </c>
      <c r="U193" s="548" t="s">
        <v>946</v>
      </c>
      <c r="V193" s="548" t="s">
        <v>539</v>
      </c>
      <c r="W193" s="548"/>
      <c r="X193" s="548"/>
      <c r="Y193" s="549" t="s">
        <v>445</v>
      </c>
    </row>
    <row r="194" spans="1:25" ht="30" x14ac:dyDescent="0.3">
      <c r="A194" s="9">
        <v>146</v>
      </c>
      <c r="B194" s="233">
        <v>4</v>
      </c>
      <c r="C194" s="233">
        <v>3</v>
      </c>
      <c r="D194" s="233">
        <v>23</v>
      </c>
      <c r="E194" s="545" t="s">
        <v>350</v>
      </c>
      <c r="F194" s="278">
        <v>0</v>
      </c>
      <c r="G194" s="278">
        <v>0</v>
      </c>
      <c r="H194" s="278"/>
      <c r="I194" s="546"/>
      <c r="J194" s="278"/>
      <c r="K194" s="305">
        <f t="shared" si="26"/>
        <v>0</v>
      </c>
      <c r="L194" s="305">
        <f t="shared" si="25"/>
        <v>0</v>
      </c>
      <c r="M194" s="547"/>
      <c r="N194" s="548" t="s">
        <v>424</v>
      </c>
      <c r="O194" s="747" t="s">
        <v>575</v>
      </c>
      <c r="P194" s="273" t="s">
        <v>439</v>
      </c>
      <c r="Q194" s="273" t="s">
        <v>444</v>
      </c>
      <c r="R194" s="273" t="s">
        <v>338</v>
      </c>
      <c r="S194" s="272" t="s">
        <v>392</v>
      </c>
      <c r="T194" s="272" t="s">
        <v>803</v>
      </c>
      <c r="U194" s="548" t="s">
        <v>391</v>
      </c>
      <c r="V194" s="548" t="s">
        <v>539</v>
      </c>
      <c r="W194" s="548"/>
      <c r="X194" s="548"/>
      <c r="Y194" s="549" t="s">
        <v>443</v>
      </c>
    </row>
    <row r="195" spans="1:25" ht="25.5" x14ac:dyDescent="0.3">
      <c r="A195" s="9">
        <v>147</v>
      </c>
      <c r="B195" s="233">
        <v>4</v>
      </c>
      <c r="C195" s="233">
        <v>3</v>
      </c>
      <c r="D195" s="233">
        <v>24</v>
      </c>
      <c r="E195" s="553" t="s">
        <v>349</v>
      </c>
      <c r="F195" s="554">
        <v>135000</v>
      </c>
      <c r="G195" s="554">
        <f>F195</f>
        <v>135000</v>
      </c>
      <c r="H195" s="554">
        <v>121748.18</v>
      </c>
      <c r="I195" s="555"/>
      <c r="J195" s="554">
        <f>ΠΛΗΡΩΜΕΣ!AG309</f>
        <v>121748.18000000001</v>
      </c>
      <c r="K195" s="556">
        <f t="shared" si="26"/>
        <v>0</v>
      </c>
      <c r="L195" s="305">
        <f t="shared" si="25"/>
        <v>13251.819999999992</v>
      </c>
      <c r="M195" s="753" t="s">
        <v>582</v>
      </c>
      <c r="N195" s="557" t="s">
        <v>424</v>
      </c>
      <c r="O195" s="558" t="s">
        <v>880</v>
      </c>
      <c r="P195" s="558" t="s">
        <v>439</v>
      </c>
      <c r="Q195" s="558" t="s">
        <v>442</v>
      </c>
      <c r="R195" s="558" t="s">
        <v>338</v>
      </c>
      <c r="S195" s="559" t="s">
        <v>392</v>
      </c>
      <c r="T195" s="559" t="s">
        <v>1121</v>
      </c>
      <c r="U195" s="557" t="s">
        <v>1134</v>
      </c>
      <c r="V195" s="557" t="s">
        <v>494</v>
      </c>
      <c r="W195" s="557"/>
      <c r="X195" s="557"/>
      <c r="Y195" s="561" t="s">
        <v>441</v>
      </c>
    </row>
    <row r="196" spans="1:25" ht="30" x14ac:dyDescent="0.3">
      <c r="A196" s="9">
        <v>148</v>
      </c>
      <c r="B196" s="233">
        <v>4</v>
      </c>
      <c r="C196" s="233">
        <v>3</v>
      </c>
      <c r="D196" s="233">
        <v>25</v>
      </c>
      <c r="E196" s="545" t="s">
        <v>349</v>
      </c>
      <c r="F196" s="278">
        <v>0</v>
      </c>
      <c r="G196" s="278">
        <v>0</v>
      </c>
      <c r="H196" s="278"/>
      <c r="I196" s="546"/>
      <c r="J196" s="278"/>
      <c r="K196" s="305">
        <f t="shared" si="26"/>
        <v>0</v>
      </c>
      <c r="L196" s="305">
        <f t="shared" si="25"/>
        <v>0</v>
      </c>
      <c r="M196" s="547"/>
      <c r="N196" s="548" t="s">
        <v>424</v>
      </c>
      <c r="O196" s="747" t="s">
        <v>575</v>
      </c>
      <c r="P196" s="273" t="s">
        <v>439</v>
      </c>
      <c r="Q196" s="273" t="s">
        <v>426</v>
      </c>
      <c r="R196" s="273" t="s">
        <v>338</v>
      </c>
      <c r="S196" s="272" t="s">
        <v>392</v>
      </c>
      <c r="T196" s="272" t="s">
        <v>803</v>
      </c>
      <c r="U196" s="548" t="s">
        <v>391</v>
      </c>
      <c r="V196" s="548" t="s">
        <v>539</v>
      </c>
      <c r="W196" s="548"/>
      <c r="X196" s="548"/>
      <c r="Y196" s="549" t="s">
        <v>440</v>
      </c>
    </row>
    <row r="197" spans="1:25" ht="24" x14ac:dyDescent="0.3">
      <c r="A197" s="9">
        <v>149</v>
      </c>
      <c r="B197" s="233">
        <v>4</v>
      </c>
      <c r="C197" s="233">
        <v>1</v>
      </c>
      <c r="D197" s="252">
        <v>172</v>
      </c>
      <c r="E197" s="553" t="s">
        <v>348</v>
      </c>
      <c r="F197" s="554">
        <v>17298</v>
      </c>
      <c r="G197" s="554">
        <f>F197</f>
        <v>17298</v>
      </c>
      <c r="H197" s="554">
        <v>17298</v>
      </c>
      <c r="I197" s="555"/>
      <c r="J197" s="554">
        <f>ΠΛΗΡΩΜΕΣ!AG211</f>
        <v>17298</v>
      </c>
      <c r="K197" s="556">
        <f t="shared" si="26"/>
        <v>0</v>
      </c>
      <c r="L197" s="556">
        <f t="shared" si="25"/>
        <v>0</v>
      </c>
      <c r="M197" s="310" t="s">
        <v>582</v>
      </c>
      <c r="N197" s="557" t="s">
        <v>424</v>
      </c>
      <c r="O197" s="558" t="s">
        <v>719</v>
      </c>
      <c r="P197" s="558" t="s">
        <v>439</v>
      </c>
      <c r="Q197" s="558" t="s">
        <v>431</v>
      </c>
      <c r="R197" s="558" t="s">
        <v>338</v>
      </c>
      <c r="S197" s="559" t="s">
        <v>392</v>
      </c>
      <c r="T197" s="557" t="s">
        <v>841</v>
      </c>
      <c r="U197" s="557" t="s">
        <v>391</v>
      </c>
      <c r="V197" s="557" t="s">
        <v>494</v>
      </c>
      <c r="W197" s="557"/>
      <c r="X197" s="557"/>
      <c r="Y197" s="561" t="s">
        <v>438</v>
      </c>
    </row>
    <row r="198" spans="1:25" ht="25.5" x14ac:dyDescent="0.3">
      <c r="A198" s="9">
        <v>150</v>
      </c>
      <c r="B198" s="233">
        <v>4</v>
      </c>
      <c r="C198" s="233">
        <v>1</v>
      </c>
      <c r="D198" s="233">
        <v>168</v>
      </c>
      <c r="E198" s="553" t="s">
        <v>365</v>
      </c>
      <c r="F198" s="554">
        <v>5490.69</v>
      </c>
      <c r="G198" s="554">
        <f>F198</f>
        <v>5490.69</v>
      </c>
      <c r="H198" s="554">
        <v>5409.31</v>
      </c>
      <c r="I198" s="555"/>
      <c r="J198" s="554">
        <f>ΠΛΗΡΩΜΕΣ!Q218</f>
        <v>5409.31</v>
      </c>
      <c r="K198" s="556">
        <f t="shared" si="26"/>
        <v>0</v>
      </c>
      <c r="L198" s="305">
        <f t="shared" si="25"/>
        <v>81.3799999999992</v>
      </c>
      <c r="M198" s="678" t="s">
        <v>582</v>
      </c>
      <c r="N198" s="557" t="s">
        <v>424</v>
      </c>
      <c r="O198" s="558" t="s">
        <v>764</v>
      </c>
      <c r="P198" s="558" t="s">
        <v>432</v>
      </c>
      <c r="Q198" s="558" t="s">
        <v>431</v>
      </c>
      <c r="R198" s="558" t="s">
        <v>338</v>
      </c>
      <c r="S198" s="559" t="s">
        <v>392</v>
      </c>
      <c r="T198" s="559" t="s">
        <v>988</v>
      </c>
      <c r="U198" s="557" t="s">
        <v>391</v>
      </c>
      <c r="V198" s="557" t="s">
        <v>494</v>
      </c>
      <c r="W198" s="557"/>
      <c r="X198" s="557"/>
      <c r="Y198" s="561" t="s">
        <v>437</v>
      </c>
    </row>
    <row r="199" spans="1:25" ht="38.25" x14ac:dyDescent="0.3">
      <c r="A199" s="9">
        <v>151</v>
      </c>
      <c r="B199" s="233">
        <v>4</v>
      </c>
      <c r="C199" s="233">
        <v>1</v>
      </c>
      <c r="D199" s="233">
        <v>169</v>
      </c>
      <c r="E199" s="553" t="s">
        <v>366</v>
      </c>
      <c r="F199" s="554">
        <v>18606.509999999998</v>
      </c>
      <c r="G199" s="554">
        <f>F199</f>
        <v>18606.509999999998</v>
      </c>
      <c r="H199" s="554">
        <v>18606.509999999998</v>
      </c>
      <c r="I199" s="555"/>
      <c r="J199" s="554">
        <f>ΠΛΗΡΩΜΕΣ!AG305</f>
        <v>18606.509999999998</v>
      </c>
      <c r="K199" s="556">
        <f t="shared" si="26"/>
        <v>0</v>
      </c>
      <c r="L199" s="305">
        <f t="shared" si="25"/>
        <v>0</v>
      </c>
      <c r="M199" s="310" t="s">
        <v>582</v>
      </c>
      <c r="N199" s="557" t="s">
        <v>424</v>
      </c>
      <c r="O199" s="558" t="s">
        <v>878</v>
      </c>
      <c r="P199" s="558" t="s">
        <v>432</v>
      </c>
      <c r="Q199" s="558" t="s">
        <v>431</v>
      </c>
      <c r="R199" s="558" t="s">
        <v>338</v>
      </c>
      <c r="S199" s="559" t="s">
        <v>392</v>
      </c>
      <c r="T199" s="559" t="s">
        <v>988</v>
      </c>
      <c r="U199" s="557" t="s">
        <v>391</v>
      </c>
      <c r="V199" s="557" t="s">
        <v>494</v>
      </c>
      <c r="W199" s="557"/>
      <c r="X199" s="557"/>
      <c r="Y199" s="561" t="s">
        <v>436</v>
      </c>
    </row>
    <row r="200" spans="1:25" ht="16.5" x14ac:dyDescent="0.3">
      <c r="A200" s="9">
        <v>152</v>
      </c>
      <c r="B200" s="233">
        <v>4</v>
      </c>
      <c r="C200" s="233">
        <v>1</v>
      </c>
      <c r="D200" s="233">
        <v>170</v>
      </c>
      <c r="E200" s="179" t="s">
        <v>367</v>
      </c>
      <c r="F200" s="203">
        <v>24800</v>
      </c>
      <c r="G200" s="203">
        <v>24800</v>
      </c>
      <c r="H200" s="203">
        <v>0</v>
      </c>
      <c r="I200" s="202"/>
      <c r="J200" s="203"/>
      <c r="K200" s="231">
        <f t="shared" si="26"/>
        <v>0</v>
      </c>
      <c r="L200" s="231">
        <f t="shared" si="25"/>
        <v>24800</v>
      </c>
      <c r="M200" s="240"/>
      <c r="N200" s="213" t="s">
        <v>424</v>
      </c>
      <c r="O200" s="232" t="s">
        <v>690</v>
      </c>
      <c r="P200" s="232" t="s">
        <v>432</v>
      </c>
      <c r="Q200" s="232" t="s">
        <v>431</v>
      </c>
      <c r="R200" s="232" t="s">
        <v>338</v>
      </c>
      <c r="S200" s="209" t="s">
        <v>392</v>
      </c>
      <c r="T200" s="215"/>
      <c r="U200" s="213" t="s">
        <v>391</v>
      </c>
      <c r="V200" s="213" t="s">
        <v>422</v>
      </c>
      <c r="W200" s="213"/>
      <c r="X200" s="213"/>
      <c r="Y200" s="234" t="s">
        <v>435</v>
      </c>
    </row>
    <row r="201" spans="1:25" ht="16.5" x14ac:dyDescent="0.3">
      <c r="A201" s="9">
        <v>153</v>
      </c>
      <c r="B201" s="185">
        <v>7</v>
      </c>
      <c r="C201" s="185">
        <v>1</v>
      </c>
      <c r="D201" s="243">
        <v>225</v>
      </c>
      <c r="E201" s="553" t="s">
        <v>368</v>
      </c>
      <c r="F201" s="554">
        <v>23436</v>
      </c>
      <c r="G201" s="554">
        <f>F201</f>
        <v>23436</v>
      </c>
      <c r="H201" s="565">
        <v>23436</v>
      </c>
      <c r="I201" s="555"/>
      <c r="J201" s="554">
        <f>ΠΛΗΡΩΜΕΣ!AG197</f>
        <v>23436</v>
      </c>
      <c r="K201" s="556">
        <f t="shared" si="26"/>
        <v>0</v>
      </c>
      <c r="L201" s="556">
        <f t="shared" si="25"/>
        <v>0</v>
      </c>
      <c r="M201" s="310" t="s">
        <v>582</v>
      </c>
      <c r="N201" s="557" t="s">
        <v>424</v>
      </c>
      <c r="O201" s="558" t="s">
        <v>690</v>
      </c>
      <c r="P201" s="558" t="s">
        <v>432</v>
      </c>
      <c r="Q201" s="558" t="s">
        <v>431</v>
      </c>
      <c r="R201" s="558" t="s">
        <v>338</v>
      </c>
      <c r="S201" s="559" t="s">
        <v>392</v>
      </c>
      <c r="T201" s="557" t="s">
        <v>841</v>
      </c>
      <c r="U201" s="557" t="s">
        <v>391</v>
      </c>
      <c r="V201" s="557" t="s">
        <v>494</v>
      </c>
      <c r="W201" s="557"/>
      <c r="X201" s="557"/>
      <c r="Y201" s="561" t="s">
        <v>434</v>
      </c>
    </row>
    <row r="202" spans="1:25" ht="38.25" x14ac:dyDescent="0.3">
      <c r="A202" s="9">
        <v>154</v>
      </c>
      <c r="B202" s="185">
        <v>7</v>
      </c>
      <c r="C202" s="185">
        <v>1</v>
      </c>
      <c r="D202" s="185">
        <v>218</v>
      </c>
      <c r="E202" s="553" t="s">
        <v>369</v>
      </c>
      <c r="F202" s="554">
        <v>80000</v>
      </c>
      <c r="G202" s="554">
        <v>80000</v>
      </c>
      <c r="H202" s="565">
        <v>80000</v>
      </c>
      <c r="I202" s="555"/>
      <c r="J202" s="554">
        <f>ΠΛΗΡΩΜΕΣ!AG195</f>
        <v>80000</v>
      </c>
      <c r="K202" s="556">
        <f t="shared" si="26"/>
        <v>0</v>
      </c>
      <c r="L202" s="556">
        <f t="shared" si="25"/>
        <v>0</v>
      </c>
      <c r="M202" s="678" t="s">
        <v>582</v>
      </c>
      <c r="N202" s="557" t="s">
        <v>424</v>
      </c>
      <c r="O202" s="558" t="s">
        <v>715</v>
      </c>
      <c r="P202" s="558" t="s">
        <v>432</v>
      </c>
      <c r="Q202" s="558" t="s">
        <v>444</v>
      </c>
      <c r="R202" s="558" t="s">
        <v>338</v>
      </c>
      <c r="S202" s="559" t="s">
        <v>392</v>
      </c>
      <c r="T202" s="560"/>
      <c r="U202" s="557" t="s">
        <v>391</v>
      </c>
      <c r="V202" s="557" t="s">
        <v>494</v>
      </c>
      <c r="W202" s="557"/>
      <c r="X202" s="557"/>
      <c r="Y202" s="561" t="s">
        <v>433</v>
      </c>
    </row>
    <row r="203" spans="1:25" ht="25.5" x14ac:dyDescent="0.3">
      <c r="A203" s="9">
        <v>155</v>
      </c>
      <c r="B203" s="185">
        <v>7</v>
      </c>
      <c r="C203" s="185">
        <v>1</v>
      </c>
      <c r="D203" s="185">
        <v>219</v>
      </c>
      <c r="E203" s="195" t="s">
        <v>370</v>
      </c>
      <c r="F203" s="203">
        <v>90000</v>
      </c>
      <c r="G203" s="219">
        <v>90000</v>
      </c>
      <c r="H203" s="219">
        <v>90000</v>
      </c>
      <c r="I203" s="220"/>
      <c r="J203" s="219">
        <f>ΠΛΗΡΩΜΕΣ!AG346</f>
        <v>30000</v>
      </c>
      <c r="K203" s="239">
        <f t="shared" si="26"/>
        <v>60000</v>
      </c>
      <c r="L203" s="239">
        <f t="shared" si="25"/>
        <v>60000</v>
      </c>
      <c r="M203" s="254">
        <v>43813</v>
      </c>
      <c r="N203" s="221" t="s">
        <v>424</v>
      </c>
      <c r="O203" s="235" t="s">
        <v>892</v>
      </c>
      <c r="P203" s="235" t="s">
        <v>432</v>
      </c>
      <c r="Q203" s="235" t="s">
        <v>431</v>
      </c>
      <c r="R203" s="235" t="s">
        <v>338</v>
      </c>
      <c r="S203" s="222" t="s">
        <v>392</v>
      </c>
      <c r="T203" s="223"/>
      <c r="U203" s="221" t="s">
        <v>391</v>
      </c>
      <c r="V203" s="221" t="s">
        <v>422</v>
      </c>
      <c r="W203" s="221"/>
      <c r="X203" s="221"/>
      <c r="Y203" s="238" t="s">
        <v>430</v>
      </c>
    </row>
    <row r="204" spans="1:25" ht="24" x14ac:dyDescent="0.3">
      <c r="A204" s="9">
        <v>156</v>
      </c>
      <c r="B204" s="216">
        <v>5</v>
      </c>
      <c r="C204" s="216">
        <v>2</v>
      </c>
      <c r="D204" s="216">
        <v>4</v>
      </c>
      <c r="E204" s="195" t="s">
        <v>1138</v>
      </c>
      <c r="F204" s="203">
        <v>850000</v>
      </c>
      <c r="G204" s="203">
        <f>F204</f>
        <v>850000</v>
      </c>
      <c r="H204" s="203">
        <v>503672.58</v>
      </c>
      <c r="I204" s="224"/>
      <c r="J204" s="203">
        <f>ΠΛΗΡΩΜΕΣ!AG154</f>
        <v>789269.72</v>
      </c>
      <c r="K204" s="231">
        <f t="shared" si="26"/>
        <v>-285597.13999999996</v>
      </c>
      <c r="L204" s="231">
        <f t="shared" si="25"/>
        <v>60730.280000000028</v>
      </c>
      <c r="M204" s="236"/>
      <c r="N204" s="221" t="s">
        <v>424</v>
      </c>
      <c r="O204" s="748" t="s">
        <v>888</v>
      </c>
      <c r="P204" s="237" t="s">
        <v>429</v>
      </c>
      <c r="Q204" s="230"/>
      <c r="R204" s="235" t="s">
        <v>338</v>
      </c>
      <c r="S204" s="209" t="s">
        <v>421</v>
      </c>
      <c r="T204" s="209" t="s">
        <v>1121</v>
      </c>
      <c r="U204" s="209" t="s">
        <v>1139</v>
      </c>
      <c r="V204" s="209" t="s">
        <v>422</v>
      </c>
      <c r="W204" s="209"/>
      <c r="X204" s="209"/>
      <c r="Y204" s="234"/>
    </row>
    <row r="205" spans="1:25" ht="16.5" x14ac:dyDescent="0.3">
      <c r="A205" s="9">
        <v>157</v>
      </c>
      <c r="B205" s="216">
        <v>5</v>
      </c>
      <c r="C205" s="216">
        <v>2</v>
      </c>
      <c r="D205" s="216">
        <v>5</v>
      </c>
      <c r="E205" s="822" t="s">
        <v>324</v>
      </c>
      <c r="F205" s="278">
        <v>0</v>
      </c>
      <c r="G205" s="278">
        <f>F205</f>
        <v>0</v>
      </c>
      <c r="H205" s="278"/>
      <c r="I205" s="823"/>
      <c r="J205" s="278"/>
      <c r="K205" s="305">
        <f t="shared" si="26"/>
        <v>0</v>
      </c>
      <c r="L205" s="305">
        <f t="shared" si="25"/>
        <v>0</v>
      </c>
      <c r="M205" s="824"/>
      <c r="N205" s="801" t="s">
        <v>424</v>
      </c>
      <c r="O205" s="590" t="s">
        <v>539</v>
      </c>
      <c r="P205" s="825" t="s">
        <v>429</v>
      </c>
      <c r="Q205" s="590"/>
      <c r="R205" s="826" t="s">
        <v>338</v>
      </c>
      <c r="S205" s="272" t="s">
        <v>421</v>
      </c>
      <c r="T205" s="272" t="s">
        <v>939</v>
      </c>
      <c r="U205" s="272" t="s">
        <v>968</v>
      </c>
      <c r="V205" s="272" t="s">
        <v>539</v>
      </c>
      <c r="W205" s="272"/>
      <c r="X205" s="272"/>
      <c r="Y205" s="549"/>
    </row>
    <row r="206" spans="1:25" ht="25.5" x14ac:dyDescent="0.3">
      <c r="A206" s="9">
        <v>158</v>
      </c>
      <c r="B206" s="185">
        <v>7</v>
      </c>
      <c r="C206" s="185">
        <v>1</v>
      </c>
      <c r="D206" s="185">
        <v>232</v>
      </c>
      <c r="E206" s="822" t="s">
        <v>399</v>
      </c>
      <c r="F206" s="278">
        <v>0</v>
      </c>
      <c r="G206" s="278">
        <f>F206</f>
        <v>0</v>
      </c>
      <c r="H206" s="278"/>
      <c r="I206" s="224"/>
      <c r="J206" s="278"/>
      <c r="K206" s="305">
        <f t="shared" si="26"/>
        <v>0</v>
      </c>
      <c r="L206" s="305">
        <f t="shared" ref="L206:L233" si="27">F206-J206</f>
        <v>0</v>
      </c>
      <c r="M206" s="824"/>
      <c r="N206" s="801" t="s">
        <v>424</v>
      </c>
      <c r="O206" s="745"/>
      <c r="P206" s="825" t="s">
        <v>429</v>
      </c>
      <c r="Q206" s="590"/>
      <c r="R206" s="826" t="s">
        <v>338</v>
      </c>
      <c r="S206" s="272" t="s">
        <v>421</v>
      </c>
      <c r="T206" s="827" t="s">
        <v>932</v>
      </c>
      <c r="U206" s="272" t="s">
        <v>950</v>
      </c>
      <c r="V206" s="272" t="s">
        <v>539</v>
      </c>
      <c r="W206" s="272"/>
      <c r="X206" s="272"/>
      <c r="Y206" s="549"/>
    </row>
    <row r="207" spans="1:25" ht="45" x14ac:dyDescent="0.3">
      <c r="A207" s="9">
        <v>159</v>
      </c>
      <c r="B207" s="233">
        <v>4</v>
      </c>
      <c r="C207" s="233">
        <v>4</v>
      </c>
      <c r="D207" s="233">
        <v>8</v>
      </c>
      <c r="E207" s="218" t="s">
        <v>407</v>
      </c>
      <c r="F207" s="203">
        <v>458000</v>
      </c>
      <c r="G207" s="203">
        <f>F207</f>
        <v>458000</v>
      </c>
      <c r="H207" s="203">
        <f>G207</f>
        <v>458000</v>
      </c>
      <c r="I207" s="224"/>
      <c r="J207" s="203">
        <v>292246.68</v>
      </c>
      <c r="K207" s="231">
        <f t="shared" si="26"/>
        <v>165753.32</v>
      </c>
      <c r="L207" s="231">
        <f t="shared" si="27"/>
        <v>165753.32</v>
      </c>
      <c r="M207" s="236"/>
      <c r="N207" s="221" t="s">
        <v>424</v>
      </c>
      <c r="O207" s="249" t="s">
        <v>599</v>
      </c>
      <c r="P207" s="230" t="s">
        <v>427</v>
      </c>
      <c r="Q207" s="230" t="s">
        <v>426</v>
      </c>
      <c r="R207" s="230"/>
      <c r="S207" s="209" t="s">
        <v>421</v>
      </c>
      <c r="T207" s="225"/>
      <c r="U207" s="209" t="s">
        <v>420</v>
      </c>
      <c r="V207" s="209" t="s">
        <v>422</v>
      </c>
      <c r="W207" s="209"/>
      <c r="X207" s="209"/>
      <c r="Y207" s="234"/>
    </row>
    <row r="208" spans="1:25" ht="30" x14ac:dyDescent="0.3">
      <c r="A208" s="9">
        <v>160</v>
      </c>
      <c r="B208" s="185">
        <v>7</v>
      </c>
      <c r="C208" s="185">
        <v>1</v>
      </c>
      <c r="D208" s="185">
        <v>233</v>
      </c>
      <c r="E208" s="587" t="s">
        <v>408</v>
      </c>
      <c r="F208" s="278">
        <v>0</v>
      </c>
      <c r="G208" s="278">
        <v>0</v>
      </c>
      <c r="H208" s="278"/>
      <c r="I208" s="224"/>
      <c r="J208" s="278"/>
      <c r="K208" s="305">
        <f t="shared" si="26"/>
        <v>0</v>
      </c>
      <c r="L208" s="305">
        <f t="shared" si="27"/>
        <v>0</v>
      </c>
      <c r="M208" s="824"/>
      <c r="N208" s="272"/>
      <c r="O208" s="745"/>
      <c r="P208" s="590" t="s">
        <v>428</v>
      </c>
      <c r="Q208" s="590"/>
      <c r="R208" s="826" t="s">
        <v>338</v>
      </c>
      <c r="S208" s="272" t="s">
        <v>421</v>
      </c>
      <c r="T208" s="827" t="s">
        <v>932</v>
      </c>
      <c r="U208" s="272" t="s">
        <v>950</v>
      </c>
      <c r="V208" s="272" t="s">
        <v>539</v>
      </c>
      <c r="W208" s="272"/>
      <c r="X208" s="272"/>
      <c r="Y208" s="549"/>
    </row>
    <row r="209" spans="1:25" ht="30" x14ac:dyDescent="0.3">
      <c r="A209" s="9">
        <v>161</v>
      </c>
      <c r="B209" s="216">
        <v>5</v>
      </c>
      <c r="C209" s="216">
        <v>2</v>
      </c>
      <c r="D209" s="216">
        <v>6</v>
      </c>
      <c r="E209" s="587" t="s">
        <v>409</v>
      </c>
      <c r="F209" s="278">
        <v>0</v>
      </c>
      <c r="G209" s="278">
        <f t="shared" ref="G209:G221" si="28">F209</f>
        <v>0</v>
      </c>
      <c r="H209" s="278"/>
      <c r="I209" s="823"/>
      <c r="J209" s="278"/>
      <c r="K209" s="305">
        <f t="shared" si="26"/>
        <v>0</v>
      </c>
      <c r="L209" s="305">
        <f t="shared" si="27"/>
        <v>0</v>
      </c>
      <c r="M209" s="824"/>
      <c r="N209" s="272"/>
      <c r="O209" s="745"/>
      <c r="P209" s="590" t="s">
        <v>428</v>
      </c>
      <c r="Q209" s="590"/>
      <c r="R209" s="826" t="s">
        <v>338</v>
      </c>
      <c r="S209" s="272" t="s">
        <v>421</v>
      </c>
      <c r="T209" s="272" t="s">
        <v>939</v>
      </c>
      <c r="U209" s="272" t="s">
        <v>968</v>
      </c>
      <c r="V209" s="272" t="s">
        <v>539</v>
      </c>
      <c r="W209" s="272"/>
      <c r="X209" s="272"/>
      <c r="Y209" s="549"/>
    </row>
    <row r="210" spans="1:25" ht="30" x14ac:dyDescent="0.3">
      <c r="A210" s="9">
        <v>162</v>
      </c>
      <c r="B210" s="216">
        <v>5</v>
      </c>
      <c r="C210" s="216">
        <v>2</v>
      </c>
      <c r="D210" s="216">
        <v>7</v>
      </c>
      <c r="E210" s="587" t="s">
        <v>410</v>
      </c>
      <c r="F210" s="278">
        <v>0</v>
      </c>
      <c r="G210" s="278">
        <f t="shared" si="28"/>
        <v>0</v>
      </c>
      <c r="H210" s="278"/>
      <c r="I210" s="823"/>
      <c r="J210" s="278"/>
      <c r="K210" s="305">
        <f t="shared" si="26"/>
        <v>0</v>
      </c>
      <c r="L210" s="305">
        <f t="shared" si="27"/>
        <v>0</v>
      </c>
      <c r="M210" s="824"/>
      <c r="N210" s="272"/>
      <c r="O210" s="745" t="s">
        <v>888</v>
      </c>
      <c r="P210" s="590" t="s">
        <v>428</v>
      </c>
      <c r="Q210" s="590"/>
      <c r="R210" s="826" t="s">
        <v>338</v>
      </c>
      <c r="S210" s="272" t="s">
        <v>421</v>
      </c>
      <c r="T210" s="272" t="s">
        <v>939</v>
      </c>
      <c r="U210" s="272" t="s">
        <v>968</v>
      </c>
      <c r="V210" s="272" t="s">
        <v>539</v>
      </c>
      <c r="W210" s="272"/>
      <c r="X210" s="272"/>
      <c r="Y210" s="549"/>
    </row>
    <row r="211" spans="1:25" ht="30" x14ac:dyDescent="0.3">
      <c r="A211" s="9">
        <v>163</v>
      </c>
      <c r="B211" s="216">
        <v>5</v>
      </c>
      <c r="C211" s="216">
        <v>2</v>
      </c>
      <c r="D211" s="216">
        <v>8</v>
      </c>
      <c r="E211" s="587" t="s">
        <v>411</v>
      </c>
      <c r="F211" s="278">
        <v>0</v>
      </c>
      <c r="G211" s="278">
        <f t="shared" si="28"/>
        <v>0</v>
      </c>
      <c r="H211" s="278"/>
      <c r="I211" s="823"/>
      <c r="J211" s="278"/>
      <c r="K211" s="305">
        <f t="shared" si="26"/>
        <v>0</v>
      </c>
      <c r="L211" s="305">
        <f t="shared" si="27"/>
        <v>0</v>
      </c>
      <c r="M211" s="824"/>
      <c r="N211" s="272"/>
      <c r="O211" s="745" t="s">
        <v>888</v>
      </c>
      <c r="P211" s="590" t="s">
        <v>428</v>
      </c>
      <c r="Q211" s="590"/>
      <c r="R211" s="826" t="s">
        <v>338</v>
      </c>
      <c r="S211" s="272" t="s">
        <v>421</v>
      </c>
      <c r="T211" s="272" t="s">
        <v>939</v>
      </c>
      <c r="U211" s="272" t="s">
        <v>968</v>
      </c>
      <c r="V211" s="272" t="s">
        <v>539</v>
      </c>
      <c r="W211" s="272"/>
      <c r="X211" s="272"/>
      <c r="Y211" s="549"/>
    </row>
    <row r="212" spans="1:25" ht="30" x14ac:dyDescent="0.3">
      <c r="A212" s="9">
        <v>164</v>
      </c>
      <c r="B212" s="216">
        <v>5</v>
      </c>
      <c r="C212" s="216">
        <v>2</v>
      </c>
      <c r="D212" s="216">
        <v>9</v>
      </c>
      <c r="E212" s="587" t="s">
        <v>412</v>
      </c>
      <c r="F212" s="278">
        <v>0</v>
      </c>
      <c r="G212" s="278">
        <f t="shared" si="28"/>
        <v>0</v>
      </c>
      <c r="H212" s="278"/>
      <c r="I212" s="823"/>
      <c r="J212" s="278"/>
      <c r="K212" s="305">
        <f t="shared" si="26"/>
        <v>0</v>
      </c>
      <c r="L212" s="305">
        <f t="shared" si="27"/>
        <v>0</v>
      </c>
      <c r="M212" s="824"/>
      <c r="N212" s="272"/>
      <c r="O212" s="745" t="s">
        <v>888</v>
      </c>
      <c r="P212" s="590" t="s">
        <v>428</v>
      </c>
      <c r="Q212" s="590"/>
      <c r="R212" s="826" t="s">
        <v>338</v>
      </c>
      <c r="S212" s="272" t="s">
        <v>421</v>
      </c>
      <c r="T212" s="272" t="s">
        <v>939</v>
      </c>
      <c r="U212" s="272" t="s">
        <v>968</v>
      </c>
      <c r="V212" s="272" t="s">
        <v>539</v>
      </c>
      <c r="W212" s="272"/>
      <c r="X212" s="272"/>
      <c r="Y212" s="549"/>
    </row>
    <row r="213" spans="1:25" ht="30" x14ac:dyDescent="0.3">
      <c r="A213" s="9">
        <v>165</v>
      </c>
      <c r="B213" s="185">
        <v>7</v>
      </c>
      <c r="C213" s="185">
        <v>1</v>
      </c>
      <c r="D213" s="185">
        <v>234</v>
      </c>
      <c r="E213" s="587" t="s">
        <v>413</v>
      </c>
      <c r="F213" s="278">
        <v>0</v>
      </c>
      <c r="G213" s="278">
        <f t="shared" si="28"/>
        <v>0</v>
      </c>
      <c r="H213" s="278"/>
      <c r="I213" s="224"/>
      <c r="J213" s="278"/>
      <c r="K213" s="305">
        <f t="shared" si="26"/>
        <v>0</v>
      </c>
      <c r="L213" s="305">
        <f t="shared" si="27"/>
        <v>0</v>
      </c>
      <c r="M213" s="824"/>
      <c r="N213" s="272"/>
      <c r="O213" s="745"/>
      <c r="P213" s="590" t="s">
        <v>428</v>
      </c>
      <c r="Q213" s="590"/>
      <c r="R213" s="826" t="s">
        <v>338</v>
      </c>
      <c r="S213" s="272" t="s">
        <v>421</v>
      </c>
      <c r="T213" s="827" t="s">
        <v>932</v>
      </c>
      <c r="U213" s="272" t="s">
        <v>950</v>
      </c>
      <c r="V213" s="272" t="s">
        <v>539</v>
      </c>
      <c r="W213" s="272"/>
      <c r="X213" s="272"/>
      <c r="Y213" s="549"/>
    </row>
    <row r="214" spans="1:25" ht="30" x14ac:dyDescent="0.3">
      <c r="A214" s="9">
        <v>166</v>
      </c>
      <c r="B214" s="216">
        <v>5</v>
      </c>
      <c r="C214" s="216">
        <v>2</v>
      </c>
      <c r="D214" s="216">
        <v>10</v>
      </c>
      <c r="E214" s="218" t="s">
        <v>414</v>
      </c>
      <c r="F214" s="203">
        <v>70000</v>
      </c>
      <c r="G214" s="203">
        <f t="shared" si="28"/>
        <v>70000</v>
      </c>
      <c r="H214" s="203">
        <v>70000</v>
      </c>
      <c r="I214" s="224"/>
      <c r="J214" s="203">
        <v>45999.42</v>
      </c>
      <c r="K214" s="231">
        <f t="shared" si="26"/>
        <v>24000.58</v>
      </c>
      <c r="L214" s="231">
        <f t="shared" si="27"/>
        <v>24000.58</v>
      </c>
      <c r="M214" s="236"/>
      <c r="N214" s="209"/>
      <c r="O214" s="748" t="s">
        <v>888</v>
      </c>
      <c r="P214" s="230" t="s">
        <v>428</v>
      </c>
      <c r="Q214" s="230"/>
      <c r="R214" s="235" t="s">
        <v>338</v>
      </c>
      <c r="S214" s="209" t="s">
        <v>421</v>
      </c>
      <c r="T214" s="225"/>
      <c r="U214" s="209" t="s">
        <v>420</v>
      </c>
      <c r="V214" s="209" t="s">
        <v>422</v>
      </c>
      <c r="W214" s="209"/>
      <c r="X214" s="209"/>
      <c r="Y214" s="234"/>
    </row>
    <row r="215" spans="1:25" ht="16.5" x14ac:dyDescent="0.3">
      <c r="A215" s="9">
        <v>167</v>
      </c>
      <c r="B215" s="216">
        <v>5</v>
      </c>
      <c r="C215" s="216">
        <v>2</v>
      </c>
      <c r="D215" s="216">
        <v>11</v>
      </c>
      <c r="E215" s="218" t="s">
        <v>415</v>
      </c>
      <c r="F215" s="203">
        <v>90000</v>
      </c>
      <c r="G215" s="203">
        <f t="shared" si="28"/>
        <v>90000</v>
      </c>
      <c r="H215" s="203">
        <v>44180</v>
      </c>
      <c r="I215" s="224"/>
      <c r="J215" s="203">
        <v>44180</v>
      </c>
      <c r="K215" s="231">
        <f t="shared" ref="K215:K228" si="29">H215-J215</f>
        <v>0</v>
      </c>
      <c r="L215" s="305">
        <f t="shared" si="27"/>
        <v>45820</v>
      </c>
      <c r="M215" s="236"/>
      <c r="N215" s="209"/>
      <c r="O215" s="748" t="s">
        <v>888</v>
      </c>
      <c r="P215" s="230" t="s">
        <v>428</v>
      </c>
      <c r="Q215" s="230"/>
      <c r="R215" s="235" t="s">
        <v>338</v>
      </c>
      <c r="S215" s="209" t="s">
        <v>421</v>
      </c>
      <c r="T215" s="225"/>
      <c r="U215" s="209" t="s">
        <v>420</v>
      </c>
      <c r="V215" s="209" t="s">
        <v>422</v>
      </c>
      <c r="W215" s="209"/>
      <c r="X215" s="209"/>
      <c r="Y215" s="234"/>
    </row>
    <row r="216" spans="1:25" ht="30" x14ac:dyDescent="0.3">
      <c r="A216" s="9">
        <v>168</v>
      </c>
      <c r="B216" s="185">
        <v>7</v>
      </c>
      <c r="C216" s="185">
        <v>1</v>
      </c>
      <c r="D216" s="185">
        <v>235</v>
      </c>
      <c r="E216" s="218" t="s">
        <v>416</v>
      </c>
      <c r="F216" s="203">
        <v>300000</v>
      </c>
      <c r="G216" s="203">
        <f t="shared" si="28"/>
        <v>300000</v>
      </c>
      <c r="H216" s="203">
        <v>74675.240000000005</v>
      </c>
      <c r="I216" s="224"/>
      <c r="J216" s="203">
        <f>ΠΛΗΡΩΜΕΣ!AG338</f>
        <v>73520.710000000006</v>
      </c>
      <c r="K216" s="231">
        <f>H216-J216</f>
        <v>1154.5299999999988</v>
      </c>
      <c r="L216" s="231">
        <f t="shared" si="27"/>
        <v>226479.28999999998</v>
      </c>
      <c r="M216" s="236"/>
      <c r="N216" s="209"/>
      <c r="O216" s="230" t="s">
        <v>896</v>
      </c>
      <c r="P216" s="230" t="s">
        <v>423</v>
      </c>
      <c r="Q216" s="230" t="s">
        <v>426</v>
      </c>
      <c r="R216" s="235" t="s">
        <v>338</v>
      </c>
      <c r="S216" s="209" t="s">
        <v>421</v>
      </c>
      <c r="T216" s="225"/>
      <c r="U216" s="209" t="s">
        <v>420</v>
      </c>
      <c r="V216" s="209" t="s">
        <v>422</v>
      </c>
      <c r="W216" s="429" t="s">
        <v>897</v>
      </c>
      <c r="X216" s="209"/>
      <c r="Y216" s="575" t="s">
        <v>670</v>
      </c>
    </row>
    <row r="217" spans="1:25" ht="30" x14ac:dyDescent="0.3">
      <c r="A217" s="9">
        <v>169</v>
      </c>
      <c r="B217" s="185">
        <v>7</v>
      </c>
      <c r="C217" s="185">
        <v>1</v>
      </c>
      <c r="D217" s="185">
        <v>236</v>
      </c>
      <c r="E217" s="218" t="s">
        <v>417</v>
      </c>
      <c r="F217" s="203">
        <v>504320.05</v>
      </c>
      <c r="G217" s="203">
        <f t="shared" si="28"/>
        <v>504320.05</v>
      </c>
      <c r="H217" s="203">
        <f>G217</f>
        <v>504320.05</v>
      </c>
      <c r="I217" s="226"/>
      <c r="J217" s="203">
        <v>292746.65999999997</v>
      </c>
      <c r="K217" s="231">
        <f t="shared" si="29"/>
        <v>211573.39</v>
      </c>
      <c r="L217" s="231">
        <f t="shared" si="27"/>
        <v>211573.39</v>
      </c>
      <c r="M217" s="226"/>
      <c r="N217" s="221" t="s">
        <v>424</v>
      </c>
      <c r="O217" s="249" t="s">
        <v>599</v>
      </c>
      <c r="P217" s="230" t="s">
        <v>427</v>
      </c>
      <c r="Q217" s="230" t="s">
        <v>426</v>
      </c>
      <c r="R217" s="232" t="s">
        <v>425</v>
      </c>
      <c r="S217" s="209" t="s">
        <v>421</v>
      </c>
      <c r="T217" s="227"/>
      <c r="U217" s="209" t="s">
        <v>420</v>
      </c>
      <c r="V217" s="209" t="s">
        <v>422</v>
      </c>
      <c r="W217" s="227"/>
      <c r="X217" s="227"/>
      <c r="Y217" s="227"/>
    </row>
    <row r="218" spans="1:25" ht="30" x14ac:dyDescent="0.3">
      <c r="A218" s="9">
        <v>170</v>
      </c>
      <c r="B218" s="233">
        <v>4</v>
      </c>
      <c r="C218" s="233">
        <v>1</v>
      </c>
      <c r="D218" s="233">
        <v>191</v>
      </c>
      <c r="E218" s="587" t="s">
        <v>418</v>
      </c>
      <c r="F218" s="278">
        <v>0</v>
      </c>
      <c r="G218" s="278">
        <f t="shared" si="28"/>
        <v>0</v>
      </c>
      <c r="H218" s="278"/>
      <c r="I218" s="226"/>
      <c r="J218" s="800"/>
      <c r="K218" s="305">
        <f t="shared" si="29"/>
        <v>0</v>
      </c>
      <c r="L218" s="305">
        <f t="shared" si="27"/>
        <v>0</v>
      </c>
      <c r="M218" s="588"/>
      <c r="N218" s="801" t="s">
        <v>424</v>
      </c>
      <c r="O218" s="745"/>
      <c r="P218" s="590"/>
      <c r="Q218" s="590"/>
      <c r="R218" s="273" t="s">
        <v>425</v>
      </c>
      <c r="S218" s="272" t="s">
        <v>421</v>
      </c>
      <c r="T218" s="272" t="s">
        <v>939</v>
      </c>
      <c r="U218" s="272" t="s">
        <v>950</v>
      </c>
      <c r="V218" s="272" t="s">
        <v>539</v>
      </c>
      <c r="W218" s="802"/>
      <c r="X218" s="591"/>
      <c r="Y218" s="591"/>
    </row>
    <row r="219" spans="1:25" ht="47.25" x14ac:dyDescent="0.3">
      <c r="A219" s="9">
        <v>171</v>
      </c>
      <c r="B219" s="185">
        <v>7</v>
      </c>
      <c r="C219" s="185">
        <v>1</v>
      </c>
      <c r="D219" s="243">
        <v>237</v>
      </c>
      <c r="E219" s="178" t="s">
        <v>419</v>
      </c>
      <c r="F219" s="175">
        <v>5208</v>
      </c>
      <c r="G219" s="175">
        <f t="shared" si="28"/>
        <v>5208</v>
      </c>
      <c r="H219" s="175">
        <v>5208</v>
      </c>
      <c r="I219" s="175"/>
      <c r="J219" s="175">
        <f>ΠΛΗΡΩΜΕΣ!AG191</f>
        <v>5208</v>
      </c>
      <c r="K219" s="175">
        <f t="shared" si="29"/>
        <v>0</v>
      </c>
      <c r="L219" s="175">
        <f t="shared" si="27"/>
        <v>0</v>
      </c>
      <c r="M219" s="310" t="s">
        <v>582</v>
      </c>
      <c r="N219" s="175" t="s">
        <v>424</v>
      </c>
      <c r="O219" s="175" t="s">
        <v>688</v>
      </c>
      <c r="P219" s="175" t="s">
        <v>423</v>
      </c>
      <c r="Q219" s="175"/>
      <c r="R219" s="175"/>
      <c r="S219" s="175" t="s">
        <v>421</v>
      </c>
      <c r="T219" s="557" t="s">
        <v>841</v>
      </c>
      <c r="U219" s="175" t="s">
        <v>420</v>
      </c>
      <c r="V219" s="341" t="s">
        <v>494</v>
      </c>
      <c r="W219" s="175"/>
      <c r="X219" s="175"/>
      <c r="Y219" s="175"/>
    </row>
    <row r="220" spans="1:25" ht="26.25" x14ac:dyDescent="0.3">
      <c r="A220" s="9">
        <v>172</v>
      </c>
      <c r="B220" s="233">
        <v>4</v>
      </c>
      <c r="C220" s="233">
        <v>1</v>
      </c>
      <c r="D220" s="233">
        <v>193</v>
      </c>
      <c r="E220" s="679" t="s">
        <v>664</v>
      </c>
      <c r="F220" s="554">
        <v>488692.43</v>
      </c>
      <c r="G220" s="554">
        <f t="shared" si="28"/>
        <v>488692.43</v>
      </c>
      <c r="H220" s="554">
        <v>488692.43</v>
      </c>
      <c r="I220" s="680"/>
      <c r="J220" s="554">
        <f>ΠΛΗΡΩΜΕΣ!AG316</f>
        <v>488692.43</v>
      </c>
      <c r="K220" s="556">
        <f t="shared" si="29"/>
        <v>0</v>
      </c>
      <c r="L220" s="556">
        <f t="shared" si="27"/>
        <v>0</v>
      </c>
      <c r="M220" s="310" t="s">
        <v>582</v>
      </c>
      <c r="N220" s="681" t="s">
        <v>424</v>
      </c>
      <c r="O220" s="682" t="s">
        <v>868</v>
      </c>
      <c r="P220" s="683" t="s">
        <v>423</v>
      </c>
      <c r="Q220" s="682"/>
      <c r="R220" s="682"/>
      <c r="S220" s="759" t="s">
        <v>705</v>
      </c>
      <c r="T220" s="684"/>
      <c r="U220" s="559" t="s">
        <v>669</v>
      </c>
      <c r="V220" s="840" t="s">
        <v>494</v>
      </c>
      <c r="W220" s="684"/>
      <c r="X220" s="684"/>
      <c r="Y220" s="687"/>
    </row>
    <row r="221" spans="1:25" ht="26.25" x14ac:dyDescent="0.3">
      <c r="A221" s="9">
        <v>173</v>
      </c>
      <c r="B221" s="233">
        <v>4</v>
      </c>
      <c r="C221" s="233">
        <v>1</v>
      </c>
      <c r="D221" s="252">
        <v>194</v>
      </c>
      <c r="E221" s="679" t="s">
        <v>665</v>
      </c>
      <c r="F221" s="554">
        <v>175911.16</v>
      </c>
      <c r="G221" s="554">
        <f t="shared" si="28"/>
        <v>175911.16</v>
      </c>
      <c r="H221" s="554">
        <v>175911.16</v>
      </c>
      <c r="I221" s="680"/>
      <c r="J221" s="554">
        <f>ΠΛΗΡΩΜΕΣ!AG263</f>
        <v>175911.16</v>
      </c>
      <c r="K221" s="556">
        <f t="shared" si="29"/>
        <v>0</v>
      </c>
      <c r="L221" s="556">
        <f t="shared" si="27"/>
        <v>0</v>
      </c>
      <c r="M221" s="680" t="s">
        <v>582</v>
      </c>
      <c r="N221" s="681" t="s">
        <v>424</v>
      </c>
      <c r="O221" s="682" t="s">
        <v>852</v>
      </c>
      <c r="P221" s="683" t="s">
        <v>423</v>
      </c>
      <c r="Q221" s="682"/>
      <c r="R221" s="682"/>
      <c r="S221" s="759" t="s">
        <v>705</v>
      </c>
      <c r="T221" s="684"/>
      <c r="U221" s="559" t="s">
        <v>669</v>
      </c>
      <c r="V221" s="559" t="s">
        <v>494</v>
      </c>
      <c r="W221" s="686">
        <v>998562423</v>
      </c>
      <c r="X221" s="684"/>
      <c r="Y221" s="687"/>
    </row>
    <row r="222" spans="1:25" ht="60" x14ac:dyDescent="0.3">
      <c r="A222" s="9">
        <v>174</v>
      </c>
      <c r="B222" s="185">
        <v>7</v>
      </c>
      <c r="C222" s="185">
        <v>1</v>
      </c>
      <c r="D222" s="185">
        <v>241</v>
      </c>
      <c r="E222" s="587" t="s">
        <v>666</v>
      </c>
      <c r="F222" s="278">
        <v>0</v>
      </c>
      <c r="G222" s="278">
        <v>0</v>
      </c>
      <c r="H222" s="588"/>
      <c r="I222" s="226"/>
      <c r="J222" s="588"/>
      <c r="K222" s="305">
        <f t="shared" si="29"/>
        <v>0</v>
      </c>
      <c r="L222" s="305">
        <f t="shared" si="27"/>
        <v>0</v>
      </c>
      <c r="M222" s="588"/>
      <c r="N222" s="829" t="s">
        <v>424</v>
      </c>
      <c r="O222" s="589" t="s">
        <v>539</v>
      </c>
      <c r="P222" s="590" t="s">
        <v>423</v>
      </c>
      <c r="Q222" s="589"/>
      <c r="R222" s="589"/>
      <c r="S222" s="548" t="s">
        <v>705</v>
      </c>
      <c r="T222" s="827" t="s">
        <v>932</v>
      </c>
      <c r="U222" s="272" t="s">
        <v>951</v>
      </c>
      <c r="V222" s="591" t="s">
        <v>539</v>
      </c>
      <c r="W222" s="591"/>
      <c r="X222" s="591"/>
      <c r="Y222" s="593"/>
    </row>
    <row r="223" spans="1:25" ht="24" x14ac:dyDescent="0.3">
      <c r="A223" s="9">
        <v>175</v>
      </c>
      <c r="B223" s="233">
        <v>4</v>
      </c>
      <c r="C223" s="233">
        <v>1</v>
      </c>
      <c r="D223" s="233">
        <v>195</v>
      </c>
      <c r="E223" s="679" t="s">
        <v>667</v>
      </c>
      <c r="F223" s="554">
        <v>183670.78</v>
      </c>
      <c r="G223" s="554">
        <f>F223</f>
        <v>183670.78</v>
      </c>
      <c r="H223" s="554">
        <v>183670.78</v>
      </c>
      <c r="I223" s="680"/>
      <c r="J223" s="554">
        <f>ΠΛΗΡΩΜΕΣ!AG290</f>
        <v>183670.78</v>
      </c>
      <c r="K223" s="556">
        <f t="shared" si="29"/>
        <v>0</v>
      </c>
      <c r="L223" s="556">
        <f t="shared" si="27"/>
        <v>0</v>
      </c>
      <c r="M223" s="753" t="s">
        <v>582</v>
      </c>
      <c r="N223" s="681" t="s">
        <v>424</v>
      </c>
      <c r="O223" s="682" t="s">
        <v>814</v>
      </c>
      <c r="P223" s="683" t="s">
        <v>423</v>
      </c>
      <c r="Q223" s="682"/>
      <c r="R223" s="682"/>
      <c r="S223" s="557" t="s">
        <v>705</v>
      </c>
      <c r="T223" s="616" t="s">
        <v>1123</v>
      </c>
      <c r="U223" s="559" t="s">
        <v>1124</v>
      </c>
      <c r="V223" s="559" t="s">
        <v>494</v>
      </c>
      <c r="W223" s="686">
        <v>999935033</v>
      </c>
      <c r="X223" s="684"/>
      <c r="Y223" s="687"/>
    </row>
    <row r="224" spans="1:25" ht="26.25" x14ac:dyDescent="0.3">
      <c r="A224" s="9">
        <v>176</v>
      </c>
      <c r="B224" s="233">
        <v>4</v>
      </c>
      <c r="C224" s="233">
        <v>1</v>
      </c>
      <c r="D224" s="252">
        <v>196</v>
      </c>
      <c r="E224" s="679" t="s">
        <v>668</v>
      </c>
      <c r="F224" s="554">
        <v>103411.65</v>
      </c>
      <c r="G224" s="554">
        <f>F224</f>
        <v>103411.65</v>
      </c>
      <c r="H224" s="554">
        <v>103411.65</v>
      </c>
      <c r="I224" s="680"/>
      <c r="J224" s="554">
        <f>ΠΛΗΡΩΜΕΣ!AG235</f>
        <v>103411.65</v>
      </c>
      <c r="K224" s="556">
        <f t="shared" si="29"/>
        <v>0</v>
      </c>
      <c r="L224" s="556">
        <f t="shared" si="27"/>
        <v>0</v>
      </c>
      <c r="M224" s="678" t="s">
        <v>582</v>
      </c>
      <c r="N224" s="681" t="s">
        <v>424</v>
      </c>
      <c r="O224" s="682" t="s">
        <v>800</v>
      </c>
      <c r="P224" s="683" t="s">
        <v>423</v>
      </c>
      <c r="Q224" s="683" t="s">
        <v>442</v>
      </c>
      <c r="R224" s="558" t="s">
        <v>425</v>
      </c>
      <c r="S224" s="759" t="s">
        <v>705</v>
      </c>
      <c r="T224" s="557" t="s">
        <v>939</v>
      </c>
      <c r="U224" s="559" t="s">
        <v>951</v>
      </c>
      <c r="V224" s="559" t="s">
        <v>494</v>
      </c>
      <c r="W224" s="686">
        <v>999865419</v>
      </c>
      <c r="X224" s="684"/>
      <c r="Y224" s="687" t="s">
        <v>801</v>
      </c>
    </row>
    <row r="225" spans="1:25" ht="26.25" x14ac:dyDescent="0.3">
      <c r="A225" s="9">
        <v>177</v>
      </c>
      <c r="B225" s="247">
        <v>5</v>
      </c>
      <c r="C225" s="247">
        <v>1</v>
      </c>
      <c r="D225" s="390">
        <v>13</v>
      </c>
      <c r="E225" s="804" t="s">
        <v>711</v>
      </c>
      <c r="F225" s="554">
        <v>25000</v>
      </c>
      <c r="G225" s="554">
        <v>25000</v>
      </c>
      <c r="H225" s="554">
        <v>25000</v>
      </c>
      <c r="I225" s="680"/>
      <c r="J225" s="688">
        <f>14000+11000</f>
        <v>25000</v>
      </c>
      <c r="K225" s="556">
        <f t="shared" si="29"/>
        <v>0</v>
      </c>
      <c r="L225" s="556">
        <f t="shared" si="27"/>
        <v>0</v>
      </c>
      <c r="M225" s="680" t="s">
        <v>582</v>
      </c>
      <c r="N225" s="681" t="s">
        <v>424</v>
      </c>
      <c r="O225" s="682"/>
      <c r="P225" s="682" t="s">
        <v>712</v>
      </c>
      <c r="Q225" s="682"/>
      <c r="R225" s="682" t="s">
        <v>425</v>
      </c>
      <c r="S225" s="759" t="s">
        <v>705</v>
      </c>
      <c r="T225" s="684"/>
      <c r="U225" s="685" t="s">
        <v>713</v>
      </c>
      <c r="V225" s="684" t="s">
        <v>494</v>
      </c>
      <c r="W225" s="686"/>
      <c r="X225" s="684"/>
      <c r="Y225" s="687"/>
    </row>
    <row r="226" spans="1:25" ht="18" x14ac:dyDescent="0.25">
      <c r="A226" s="9">
        <v>178</v>
      </c>
      <c r="B226" s="550">
        <v>4</v>
      </c>
      <c r="C226" s="550">
        <v>1</v>
      </c>
      <c r="D226" s="551">
        <v>204</v>
      </c>
      <c r="E226" s="587" t="s">
        <v>734</v>
      </c>
      <c r="F226" s="278">
        <v>0</v>
      </c>
      <c r="G226" s="278">
        <f t="shared" ref="G226:G233" si="30">F226</f>
        <v>0</v>
      </c>
      <c r="H226" s="588"/>
      <c r="I226" s="588"/>
      <c r="J226" s="588"/>
      <c r="K226" s="305">
        <f t="shared" si="29"/>
        <v>0</v>
      </c>
      <c r="L226" s="305">
        <f t="shared" si="27"/>
        <v>0</v>
      </c>
      <c r="M226" s="588"/>
      <c r="N226" s="588"/>
      <c r="O226" s="589"/>
      <c r="P226" s="825" t="s">
        <v>429</v>
      </c>
      <c r="Q226" s="589"/>
      <c r="R226" s="589"/>
      <c r="S226" s="272" t="s">
        <v>733</v>
      </c>
      <c r="T226" s="1015" t="s">
        <v>1121</v>
      </c>
      <c r="U226" s="592" t="s">
        <v>1125</v>
      </c>
      <c r="V226" s="591" t="s">
        <v>539</v>
      </c>
      <c r="W226" s="1016"/>
      <c r="X226" s="591"/>
      <c r="Y226" s="593" t="s">
        <v>781</v>
      </c>
    </row>
    <row r="227" spans="1:25" ht="25.5" x14ac:dyDescent="0.25">
      <c r="A227" s="9">
        <v>179</v>
      </c>
      <c r="B227" s="550">
        <v>4</v>
      </c>
      <c r="C227" s="550">
        <v>1</v>
      </c>
      <c r="D227" s="647">
        <v>205</v>
      </c>
      <c r="E227" s="679" t="s">
        <v>735</v>
      </c>
      <c r="F227" s="554">
        <v>34450.370000000003</v>
      </c>
      <c r="G227" s="554">
        <f t="shared" si="30"/>
        <v>34450.370000000003</v>
      </c>
      <c r="H227" s="554">
        <v>34450.370000000003</v>
      </c>
      <c r="I227" s="680"/>
      <c r="J227" s="688">
        <f>ΠΛΗΡΩΜΕΣ!AG261</f>
        <v>34450.370000000003</v>
      </c>
      <c r="K227" s="556">
        <f t="shared" si="29"/>
        <v>0</v>
      </c>
      <c r="L227" s="556">
        <f t="shared" si="27"/>
        <v>0</v>
      </c>
      <c r="M227" s="678" t="s">
        <v>582</v>
      </c>
      <c r="N227" s="680"/>
      <c r="O227" s="682" t="s">
        <v>849</v>
      </c>
      <c r="P227" s="558" t="s">
        <v>432</v>
      </c>
      <c r="Q227" s="682" t="s">
        <v>431</v>
      </c>
      <c r="R227" s="682"/>
      <c r="S227" s="559" t="s">
        <v>733</v>
      </c>
      <c r="T227" s="684"/>
      <c r="U227" s="685" t="s">
        <v>761</v>
      </c>
      <c r="V227" s="559" t="s">
        <v>494</v>
      </c>
      <c r="W227" s="689" t="s">
        <v>832</v>
      </c>
      <c r="X227" s="684"/>
      <c r="Y227" s="687" t="s">
        <v>776</v>
      </c>
    </row>
    <row r="228" spans="1:25" ht="18" x14ac:dyDescent="0.25">
      <c r="A228" s="9">
        <v>180</v>
      </c>
      <c r="B228" s="550">
        <v>4</v>
      </c>
      <c r="C228" s="550">
        <v>1</v>
      </c>
      <c r="D228" s="647">
        <v>206</v>
      </c>
      <c r="E228" s="679" t="s">
        <v>736</v>
      </c>
      <c r="F228" s="554">
        <v>34809.279999999999</v>
      </c>
      <c r="G228" s="554">
        <f t="shared" si="30"/>
        <v>34809.279999999999</v>
      </c>
      <c r="H228" s="554">
        <v>34809.279999999999</v>
      </c>
      <c r="I228" s="680"/>
      <c r="J228" s="688">
        <f>ΠΛΗΡΩΜΕΣ!AG262</f>
        <v>34809.279999999999</v>
      </c>
      <c r="K228" s="556">
        <f t="shared" si="29"/>
        <v>0</v>
      </c>
      <c r="L228" s="556">
        <f t="shared" si="27"/>
        <v>0</v>
      </c>
      <c r="M228" s="678" t="s">
        <v>582</v>
      </c>
      <c r="N228" s="680"/>
      <c r="O228" s="682" t="s">
        <v>850</v>
      </c>
      <c r="P228" s="558" t="s">
        <v>432</v>
      </c>
      <c r="Q228" s="682" t="s">
        <v>431</v>
      </c>
      <c r="R228" s="682"/>
      <c r="S228" s="559" t="s">
        <v>733</v>
      </c>
      <c r="T228" s="557" t="s">
        <v>939</v>
      </c>
      <c r="U228" s="685" t="s">
        <v>952</v>
      </c>
      <c r="V228" s="559" t="s">
        <v>494</v>
      </c>
      <c r="W228" s="689" t="s">
        <v>851</v>
      </c>
      <c r="X228" s="684"/>
      <c r="Y228" s="687" t="s">
        <v>777</v>
      </c>
    </row>
    <row r="229" spans="1:25" ht="25.5" x14ac:dyDescent="0.25">
      <c r="A229" s="9">
        <v>181</v>
      </c>
      <c r="B229" s="550">
        <v>4</v>
      </c>
      <c r="C229" s="550">
        <v>1</v>
      </c>
      <c r="D229" s="647">
        <v>207</v>
      </c>
      <c r="E229" s="804" t="s">
        <v>737</v>
      </c>
      <c r="F229" s="554">
        <v>203352.26</v>
      </c>
      <c r="G229" s="554">
        <f t="shared" si="30"/>
        <v>203352.26</v>
      </c>
      <c r="H229" s="554">
        <f>G229</f>
        <v>203352.26</v>
      </c>
      <c r="I229" s="680"/>
      <c r="J229" s="688">
        <f>ΠΛΗΡΩΜΕΣ!AG295</f>
        <v>203352.26</v>
      </c>
      <c r="K229" s="556">
        <f t="shared" ref="K229:K305" si="31">H229-J229</f>
        <v>0</v>
      </c>
      <c r="L229" s="556">
        <f t="shared" si="27"/>
        <v>0</v>
      </c>
      <c r="M229" s="678" t="s">
        <v>582</v>
      </c>
      <c r="N229" s="680"/>
      <c r="O229" s="682" t="s">
        <v>866</v>
      </c>
      <c r="P229" s="683" t="s">
        <v>423</v>
      </c>
      <c r="Q229" s="682" t="s">
        <v>442</v>
      </c>
      <c r="R229" s="682"/>
      <c r="S229" s="559" t="s">
        <v>733</v>
      </c>
      <c r="T229" s="557" t="s">
        <v>939</v>
      </c>
      <c r="U229" s="685" t="s">
        <v>952</v>
      </c>
      <c r="V229" s="559" t="s">
        <v>494</v>
      </c>
      <c r="W229" s="689" t="s">
        <v>867</v>
      </c>
      <c r="X229" s="684"/>
      <c r="Y229" s="687" t="s">
        <v>786</v>
      </c>
    </row>
    <row r="230" spans="1:25" ht="30" x14ac:dyDescent="0.25">
      <c r="A230" s="9">
        <v>182</v>
      </c>
      <c r="B230" s="550">
        <v>4</v>
      </c>
      <c r="C230" s="550">
        <v>1</v>
      </c>
      <c r="D230" s="551">
        <v>208</v>
      </c>
      <c r="E230" s="218" t="s">
        <v>738</v>
      </c>
      <c r="F230" s="203">
        <v>300000</v>
      </c>
      <c r="G230" s="203">
        <f t="shared" si="30"/>
        <v>300000</v>
      </c>
      <c r="H230" s="203">
        <v>181314.62</v>
      </c>
      <c r="I230" s="226"/>
      <c r="J230" s="649">
        <f>ΠΛΗΡΩΜΕΣ!AG457</f>
        <v>165489.95000000001</v>
      </c>
      <c r="K230" s="231">
        <f t="shared" si="31"/>
        <v>15824.669999999984</v>
      </c>
      <c r="L230" s="231">
        <f t="shared" si="27"/>
        <v>134510.04999999999</v>
      </c>
      <c r="M230" s="226"/>
      <c r="N230" s="226"/>
      <c r="O230" s="761" t="s">
        <v>1047</v>
      </c>
      <c r="P230" s="232" t="s">
        <v>432</v>
      </c>
      <c r="Q230" s="229" t="s">
        <v>442</v>
      </c>
      <c r="R230" s="229"/>
      <c r="S230" s="209" t="s">
        <v>733</v>
      </c>
      <c r="T230" s="227"/>
      <c r="U230" s="562" t="s">
        <v>761</v>
      </c>
      <c r="V230" s="227" t="s">
        <v>422</v>
      </c>
      <c r="W230" s="227"/>
      <c r="X230" s="227"/>
      <c r="Y230" s="575" t="s">
        <v>793</v>
      </c>
    </row>
    <row r="231" spans="1:25" ht="25.5" x14ac:dyDescent="0.25">
      <c r="A231" s="9">
        <v>183</v>
      </c>
      <c r="B231" s="550">
        <v>4</v>
      </c>
      <c r="C231" s="550">
        <v>1</v>
      </c>
      <c r="D231" s="551">
        <v>209</v>
      </c>
      <c r="E231" s="804" t="s">
        <v>739</v>
      </c>
      <c r="F231" s="554">
        <v>90000</v>
      </c>
      <c r="G231" s="554">
        <f t="shared" si="30"/>
        <v>90000</v>
      </c>
      <c r="H231" s="554">
        <v>78545.820000000007</v>
      </c>
      <c r="I231" s="680"/>
      <c r="J231" s="688">
        <f>ΠΛΗΡΩΜΕΣ!AG381</f>
        <v>78545.820000000007</v>
      </c>
      <c r="K231" s="556">
        <f t="shared" si="31"/>
        <v>0</v>
      </c>
      <c r="L231" s="305">
        <f t="shared" si="27"/>
        <v>11454.179999999993</v>
      </c>
      <c r="M231" s="680" t="s">
        <v>582</v>
      </c>
      <c r="N231" s="680"/>
      <c r="O231" s="682" t="s">
        <v>999</v>
      </c>
      <c r="P231" s="683" t="s">
        <v>423</v>
      </c>
      <c r="Q231" s="682" t="s">
        <v>442</v>
      </c>
      <c r="R231" s="682"/>
      <c r="S231" s="559" t="s">
        <v>733</v>
      </c>
      <c r="T231" s="559" t="s">
        <v>1126</v>
      </c>
      <c r="U231" s="685" t="s">
        <v>1127</v>
      </c>
      <c r="V231" s="684" t="s">
        <v>494</v>
      </c>
      <c r="W231" s="684"/>
      <c r="X231" s="684"/>
      <c r="Y231" s="687" t="s">
        <v>783</v>
      </c>
    </row>
    <row r="232" spans="1:25" ht="25.5" x14ac:dyDescent="0.25">
      <c r="A232" s="9">
        <v>185</v>
      </c>
      <c r="B232" s="550">
        <v>4</v>
      </c>
      <c r="C232" s="550">
        <v>1</v>
      </c>
      <c r="D232" s="551">
        <v>210</v>
      </c>
      <c r="E232" s="679" t="s">
        <v>740</v>
      </c>
      <c r="F232" s="554">
        <v>300000</v>
      </c>
      <c r="G232" s="554">
        <f t="shared" si="30"/>
        <v>300000</v>
      </c>
      <c r="H232" s="554">
        <v>273616.73</v>
      </c>
      <c r="I232" s="680"/>
      <c r="J232" s="688">
        <f>ΠΛΗΡΩΜΕΣ!AG359</f>
        <v>273616.73</v>
      </c>
      <c r="K232" s="556">
        <f t="shared" si="31"/>
        <v>0</v>
      </c>
      <c r="L232" s="556">
        <f t="shared" si="27"/>
        <v>26383.270000000019</v>
      </c>
      <c r="M232" s="680"/>
      <c r="N232" s="680"/>
      <c r="O232" s="682" t="s">
        <v>922</v>
      </c>
      <c r="P232" s="683" t="s">
        <v>423</v>
      </c>
      <c r="Q232" s="682" t="s">
        <v>442</v>
      </c>
      <c r="R232" s="682"/>
      <c r="S232" s="559" t="s">
        <v>733</v>
      </c>
      <c r="T232" s="684"/>
      <c r="U232" s="685" t="s">
        <v>761</v>
      </c>
      <c r="V232" s="684" t="s">
        <v>494</v>
      </c>
      <c r="W232" s="684"/>
      <c r="X232" s="684"/>
      <c r="Y232" s="687" t="s">
        <v>784</v>
      </c>
    </row>
    <row r="233" spans="1:25" ht="18" x14ac:dyDescent="0.25">
      <c r="A233" s="9">
        <v>186</v>
      </c>
      <c r="B233" s="550">
        <v>4</v>
      </c>
      <c r="C233" s="550">
        <v>1</v>
      </c>
      <c r="D233" s="551">
        <v>211</v>
      </c>
      <c r="E233" s="218" t="s">
        <v>741</v>
      </c>
      <c r="F233" s="203">
        <v>620000</v>
      </c>
      <c r="G233" s="203">
        <f t="shared" si="30"/>
        <v>620000</v>
      </c>
      <c r="H233" s="203">
        <f>H234+H235</f>
        <v>617767.37</v>
      </c>
      <c r="I233" s="203">
        <f>I234+I235</f>
        <v>0</v>
      </c>
      <c r="J233" s="203">
        <f>J234+J235</f>
        <v>617464.47</v>
      </c>
      <c r="K233" s="231">
        <f t="shared" si="31"/>
        <v>302.90000000002328</v>
      </c>
      <c r="L233" s="231">
        <f t="shared" si="27"/>
        <v>2535.5300000000279</v>
      </c>
      <c r="M233" s="226"/>
      <c r="N233" s="226"/>
      <c r="O233" s="229"/>
      <c r="P233" s="230" t="s">
        <v>423</v>
      </c>
      <c r="Q233" s="229" t="s">
        <v>442</v>
      </c>
      <c r="R233" s="229"/>
      <c r="S233" s="209" t="s">
        <v>733</v>
      </c>
      <c r="T233" s="227"/>
      <c r="U233" s="562" t="s">
        <v>761</v>
      </c>
      <c r="V233" s="227" t="s">
        <v>422</v>
      </c>
      <c r="W233" s="227"/>
      <c r="X233" s="227"/>
      <c r="Y233" s="575" t="s">
        <v>787</v>
      </c>
    </row>
    <row r="234" spans="1:25" ht="18" x14ac:dyDescent="0.25">
      <c r="A234" s="9"/>
      <c r="B234" s="713">
        <v>4</v>
      </c>
      <c r="C234" s="713">
        <v>1</v>
      </c>
      <c r="D234" s="714" t="s">
        <v>910</v>
      </c>
      <c r="E234" s="929" t="s">
        <v>875</v>
      </c>
      <c r="F234" s="737"/>
      <c r="G234" s="737"/>
      <c r="H234" s="737">
        <v>241617.19</v>
      </c>
      <c r="I234" s="930"/>
      <c r="J234" s="554">
        <f>ΠΛΗΡΩΜΕΣ!AG297</f>
        <v>241314.29</v>
      </c>
      <c r="K234" s="931">
        <f>H234-J234</f>
        <v>302.89999999999418</v>
      </c>
      <c r="L234" s="931"/>
      <c r="M234" s="932">
        <v>44098</v>
      </c>
      <c r="N234" s="930"/>
      <c r="O234" s="933" t="s">
        <v>877</v>
      </c>
      <c r="P234" s="934"/>
      <c r="Q234" s="933" t="s">
        <v>442</v>
      </c>
      <c r="R234" s="933"/>
      <c r="S234" s="740"/>
      <c r="T234" s="935"/>
      <c r="U234" s="936"/>
      <c r="V234" s="935" t="s">
        <v>494</v>
      </c>
      <c r="W234" s="935"/>
      <c r="X234" s="935"/>
      <c r="Y234" s="937"/>
    </row>
    <row r="235" spans="1:25" ht="30" x14ac:dyDescent="0.25">
      <c r="A235" s="9"/>
      <c r="B235" s="713">
        <v>4</v>
      </c>
      <c r="C235" s="713">
        <v>1</v>
      </c>
      <c r="D235" s="714" t="s">
        <v>911</v>
      </c>
      <c r="E235" s="706" t="s">
        <v>876</v>
      </c>
      <c r="F235" s="634"/>
      <c r="G235" s="634"/>
      <c r="H235" s="634">
        <v>376150.18</v>
      </c>
      <c r="I235" s="707"/>
      <c r="J235" s="203">
        <f>ΠΛΗΡΩΜΕΣ!AG398</f>
        <v>376150.18</v>
      </c>
      <c r="K235" s="636">
        <f>H235-J235</f>
        <v>0</v>
      </c>
      <c r="L235" s="636"/>
      <c r="M235" s="707"/>
      <c r="N235" s="707"/>
      <c r="O235" s="708" t="s">
        <v>1006</v>
      </c>
      <c r="P235" s="709"/>
      <c r="Q235" s="708" t="s">
        <v>442</v>
      </c>
      <c r="R235" s="708"/>
      <c r="S235" s="650"/>
      <c r="T235" s="710"/>
      <c r="U235" s="711"/>
      <c r="V235" s="710" t="s">
        <v>422</v>
      </c>
      <c r="W235" s="648" t="s">
        <v>860</v>
      </c>
      <c r="X235" s="710"/>
      <c r="Y235" s="712"/>
    </row>
    <row r="236" spans="1:25" ht="30" x14ac:dyDescent="0.25">
      <c r="A236" s="9">
        <v>187</v>
      </c>
      <c r="B236" s="550">
        <v>4</v>
      </c>
      <c r="C236" s="550">
        <v>1</v>
      </c>
      <c r="D236" s="551">
        <v>212</v>
      </c>
      <c r="E236" s="218" t="s">
        <v>742</v>
      </c>
      <c r="F236" s="203">
        <v>50000</v>
      </c>
      <c r="G236" s="203">
        <f>F236</f>
        <v>50000</v>
      </c>
      <c r="H236" s="203"/>
      <c r="I236" s="226"/>
      <c r="J236" s="226"/>
      <c r="K236" s="231">
        <f t="shared" si="31"/>
        <v>0</v>
      </c>
      <c r="L236" s="231">
        <f t="shared" ref="L236:L267" si="32">F236-J236</f>
        <v>50000</v>
      </c>
      <c r="M236" s="226"/>
      <c r="N236" s="226"/>
      <c r="O236" s="229" t="s">
        <v>900</v>
      </c>
      <c r="P236" s="230" t="s">
        <v>423</v>
      </c>
      <c r="Q236" s="229" t="s">
        <v>442</v>
      </c>
      <c r="R236" s="229"/>
      <c r="S236" s="209" t="s">
        <v>733</v>
      </c>
      <c r="T236" s="227"/>
      <c r="U236" s="562" t="s">
        <v>761</v>
      </c>
      <c r="V236" s="227" t="s">
        <v>422</v>
      </c>
      <c r="W236" s="227"/>
      <c r="X236" s="227"/>
      <c r="Y236" s="575" t="s">
        <v>785</v>
      </c>
    </row>
    <row r="237" spans="1:25" ht="25.5" x14ac:dyDescent="0.25">
      <c r="A237" s="9">
        <v>188</v>
      </c>
      <c r="B237" s="550">
        <v>4</v>
      </c>
      <c r="C237" s="550">
        <v>1</v>
      </c>
      <c r="D237" s="551">
        <v>213</v>
      </c>
      <c r="E237" s="679" t="s">
        <v>743</v>
      </c>
      <c r="F237" s="554">
        <v>100000</v>
      </c>
      <c r="G237" s="554">
        <f>F237</f>
        <v>100000</v>
      </c>
      <c r="H237" s="554">
        <v>40320</v>
      </c>
      <c r="I237" s="680"/>
      <c r="J237" s="554">
        <f>ΠΛΗΡΩΜΕΣ!AG384</f>
        <v>38642.879999999997</v>
      </c>
      <c r="K237" s="556">
        <f t="shared" si="31"/>
        <v>1677.1200000000026</v>
      </c>
      <c r="L237" s="305">
        <f t="shared" si="32"/>
        <v>61357.120000000003</v>
      </c>
      <c r="M237" s="680" t="s">
        <v>582</v>
      </c>
      <c r="N237" s="680"/>
      <c r="O237" s="682" t="s">
        <v>1000</v>
      </c>
      <c r="P237" s="683" t="s">
        <v>423</v>
      </c>
      <c r="Q237" s="682" t="s">
        <v>442</v>
      </c>
      <c r="R237" s="682"/>
      <c r="S237" s="559" t="s">
        <v>733</v>
      </c>
      <c r="T237" s="684"/>
      <c r="U237" s="685" t="s">
        <v>761</v>
      </c>
      <c r="V237" s="684" t="s">
        <v>494</v>
      </c>
      <c r="W237" s="684"/>
      <c r="X237" s="684"/>
      <c r="Y237" s="687" t="s">
        <v>788</v>
      </c>
    </row>
    <row r="238" spans="1:25" ht="18" x14ac:dyDescent="0.25">
      <c r="A238" s="9">
        <v>189</v>
      </c>
      <c r="B238" s="550">
        <v>4</v>
      </c>
      <c r="C238" s="550">
        <v>1</v>
      </c>
      <c r="D238" s="551"/>
      <c r="E238" s="587" t="s">
        <v>744</v>
      </c>
      <c r="F238" s="278">
        <v>0</v>
      </c>
      <c r="G238" s="278">
        <f>F238</f>
        <v>0</v>
      </c>
      <c r="H238" s="278"/>
      <c r="I238" s="588"/>
      <c r="J238" s="588"/>
      <c r="K238" s="305">
        <f t="shared" si="31"/>
        <v>0</v>
      </c>
      <c r="L238" s="305">
        <f t="shared" si="32"/>
        <v>0</v>
      </c>
      <c r="M238" s="588"/>
      <c r="N238" s="588"/>
      <c r="O238" s="589" t="s">
        <v>539</v>
      </c>
      <c r="P238" s="590" t="s">
        <v>423</v>
      </c>
      <c r="Q238" s="589" t="s">
        <v>442</v>
      </c>
      <c r="R238" s="589"/>
      <c r="S238" s="272" t="s">
        <v>733</v>
      </c>
      <c r="T238" s="272" t="s">
        <v>932</v>
      </c>
      <c r="U238" s="592" t="s">
        <v>952</v>
      </c>
      <c r="V238" s="591" t="s">
        <v>539</v>
      </c>
      <c r="W238" s="591"/>
      <c r="X238" s="591"/>
      <c r="Y238" s="593" t="s">
        <v>782</v>
      </c>
    </row>
    <row r="239" spans="1:25" ht="25.5" x14ac:dyDescent="0.25">
      <c r="A239" s="9">
        <v>190</v>
      </c>
      <c r="B239" s="550">
        <v>4</v>
      </c>
      <c r="C239" s="550">
        <v>1</v>
      </c>
      <c r="D239" s="551">
        <v>215</v>
      </c>
      <c r="E239" s="679" t="s">
        <v>745</v>
      </c>
      <c r="F239" s="554">
        <v>200000</v>
      </c>
      <c r="G239" s="554">
        <v>200000</v>
      </c>
      <c r="H239" s="554">
        <v>275878.14</v>
      </c>
      <c r="I239" s="680"/>
      <c r="J239" s="554">
        <f>ΠΛΗΡΩΜΕΣ!AG302</f>
        <v>199999.98</v>
      </c>
      <c r="K239" s="556">
        <f t="shared" si="31"/>
        <v>75878.16</v>
      </c>
      <c r="L239" s="556">
        <f t="shared" si="32"/>
        <v>1.9999999989522621E-2</v>
      </c>
      <c r="M239" s="803">
        <v>44103</v>
      </c>
      <c r="N239" s="680"/>
      <c r="O239" s="682" t="s">
        <v>859</v>
      </c>
      <c r="P239" s="683" t="s">
        <v>423</v>
      </c>
      <c r="Q239" s="682" t="s">
        <v>442</v>
      </c>
      <c r="R239" s="682" t="s">
        <v>425</v>
      </c>
      <c r="S239" s="559" t="s">
        <v>733</v>
      </c>
      <c r="T239" s="684"/>
      <c r="U239" s="685" t="s">
        <v>761</v>
      </c>
      <c r="V239" s="684" t="s">
        <v>422</v>
      </c>
      <c r="W239" s="689" t="s">
        <v>860</v>
      </c>
      <c r="X239" s="684"/>
      <c r="Y239" s="687" t="s">
        <v>794</v>
      </c>
    </row>
    <row r="240" spans="1:25" ht="18" x14ac:dyDescent="0.25">
      <c r="A240" s="9">
        <v>191</v>
      </c>
      <c r="B240" s="550">
        <v>4</v>
      </c>
      <c r="C240" s="550">
        <v>1</v>
      </c>
      <c r="D240" s="551"/>
      <c r="E240" s="587" t="s">
        <v>746</v>
      </c>
      <c r="F240" s="278">
        <v>0</v>
      </c>
      <c r="G240" s="278">
        <f t="shared" ref="G240:G259" si="33">F240</f>
        <v>0</v>
      </c>
      <c r="H240" s="278"/>
      <c r="I240" s="588"/>
      <c r="J240" s="588"/>
      <c r="K240" s="305">
        <f t="shared" si="31"/>
        <v>0</v>
      </c>
      <c r="L240" s="305">
        <f t="shared" si="32"/>
        <v>0</v>
      </c>
      <c r="M240" s="588"/>
      <c r="N240" s="588"/>
      <c r="O240" s="589"/>
      <c r="P240" s="590" t="s">
        <v>423</v>
      </c>
      <c r="Q240" s="589" t="s">
        <v>442</v>
      </c>
      <c r="R240" s="589"/>
      <c r="S240" s="272" t="s">
        <v>733</v>
      </c>
      <c r="T240" s="272" t="s">
        <v>932</v>
      </c>
      <c r="U240" s="592" t="s">
        <v>952</v>
      </c>
      <c r="V240" s="591" t="s">
        <v>539</v>
      </c>
      <c r="W240" s="591"/>
      <c r="X240" s="591"/>
      <c r="Y240" s="593" t="s">
        <v>772</v>
      </c>
    </row>
    <row r="241" spans="1:25" ht="30" x14ac:dyDescent="0.25">
      <c r="A241" s="9">
        <v>192</v>
      </c>
      <c r="B241" s="550">
        <v>4</v>
      </c>
      <c r="C241" s="550">
        <v>1</v>
      </c>
      <c r="D241" s="551">
        <v>217</v>
      </c>
      <c r="E241" s="218" t="s">
        <v>747</v>
      </c>
      <c r="F241" s="203">
        <v>300000</v>
      </c>
      <c r="G241" s="203">
        <f t="shared" si="33"/>
        <v>300000</v>
      </c>
      <c r="H241" s="203">
        <v>169912.86</v>
      </c>
      <c r="I241" s="226"/>
      <c r="J241" s="203">
        <f>ΠΛΗΡΩΜΕΣ!AG394</f>
        <v>24635.66</v>
      </c>
      <c r="K241" s="231">
        <f t="shared" si="31"/>
        <v>145277.19999999998</v>
      </c>
      <c r="L241" s="231">
        <f t="shared" si="32"/>
        <v>275364.34000000003</v>
      </c>
      <c r="M241" s="226"/>
      <c r="N241" s="226"/>
      <c r="O241" s="229" t="s">
        <v>1002</v>
      </c>
      <c r="P241" s="230" t="s">
        <v>423</v>
      </c>
      <c r="Q241" s="229" t="s">
        <v>442</v>
      </c>
      <c r="R241" s="229"/>
      <c r="S241" s="209" t="s">
        <v>733</v>
      </c>
      <c r="T241" s="227"/>
      <c r="U241" s="562" t="s">
        <v>761</v>
      </c>
      <c r="V241" s="227" t="s">
        <v>422</v>
      </c>
      <c r="W241" s="227"/>
      <c r="X241" s="227"/>
      <c r="Y241" s="575" t="s">
        <v>791</v>
      </c>
    </row>
    <row r="242" spans="1:25" ht="25.5" x14ac:dyDescent="0.25">
      <c r="A242" s="9">
        <v>193</v>
      </c>
      <c r="B242" s="550">
        <v>4</v>
      </c>
      <c r="C242" s="550">
        <v>1</v>
      </c>
      <c r="D242" s="551">
        <v>218</v>
      </c>
      <c r="E242" s="928" t="s">
        <v>748</v>
      </c>
      <c r="F242" s="554">
        <v>350000</v>
      </c>
      <c r="G242" s="554">
        <f t="shared" si="33"/>
        <v>350000</v>
      </c>
      <c r="H242" s="554">
        <v>361163.88</v>
      </c>
      <c r="I242" s="680"/>
      <c r="J242" s="554">
        <f>ΠΛΗΡΩΜΕΣ!AG354</f>
        <v>349999.99</v>
      </c>
      <c r="K242" s="556">
        <f t="shared" si="31"/>
        <v>11163.890000000014</v>
      </c>
      <c r="L242" s="556">
        <f t="shared" si="32"/>
        <v>1.0000000009313226E-2</v>
      </c>
      <c r="M242" s="680"/>
      <c r="N242" s="680"/>
      <c r="O242" s="682" t="s">
        <v>919</v>
      </c>
      <c r="P242" s="683" t="s">
        <v>423</v>
      </c>
      <c r="Q242" s="682" t="s">
        <v>442</v>
      </c>
      <c r="R242" s="682" t="s">
        <v>807</v>
      </c>
      <c r="S242" s="559" t="s">
        <v>733</v>
      </c>
      <c r="T242" s="684"/>
      <c r="U242" s="685" t="s">
        <v>761</v>
      </c>
      <c r="V242" s="684" t="s">
        <v>494</v>
      </c>
      <c r="W242" s="684"/>
      <c r="X242" s="684"/>
      <c r="Y242" s="687" t="s">
        <v>789</v>
      </c>
    </row>
    <row r="243" spans="1:25" ht="64.5" x14ac:dyDescent="0.25">
      <c r="A243" s="9">
        <v>194</v>
      </c>
      <c r="B243" s="550">
        <v>4</v>
      </c>
      <c r="C243" s="550">
        <v>1</v>
      </c>
      <c r="D243" s="551">
        <v>219</v>
      </c>
      <c r="E243" s="763" t="s">
        <v>749</v>
      </c>
      <c r="F243" s="203">
        <v>25000</v>
      </c>
      <c r="G243" s="203">
        <f t="shared" si="33"/>
        <v>25000</v>
      </c>
      <c r="H243" s="203"/>
      <c r="I243" s="226"/>
      <c r="J243" s="226"/>
      <c r="K243" s="231">
        <f t="shared" si="31"/>
        <v>0</v>
      </c>
      <c r="L243" s="231">
        <f t="shared" si="32"/>
        <v>25000</v>
      </c>
      <c r="M243" s="226"/>
      <c r="N243" s="226"/>
      <c r="O243" s="760" t="s">
        <v>902</v>
      </c>
      <c r="P243" s="230" t="s">
        <v>423</v>
      </c>
      <c r="Q243" s="229" t="s">
        <v>431</v>
      </c>
      <c r="R243" s="229"/>
      <c r="S243" s="209" t="s">
        <v>733</v>
      </c>
      <c r="T243" s="227"/>
      <c r="U243" s="562" t="s">
        <v>761</v>
      </c>
      <c r="V243" s="227" t="s">
        <v>422</v>
      </c>
      <c r="W243" s="227"/>
      <c r="X243" s="227"/>
      <c r="Y243" s="575" t="s">
        <v>778</v>
      </c>
    </row>
    <row r="244" spans="1:25" ht="18.75" x14ac:dyDescent="0.3">
      <c r="A244" s="9">
        <v>195</v>
      </c>
      <c r="B244" s="185">
        <v>7</v>
      </c>
      <c r="C244" s="185">
        <v>1</v>
      </c>
      <c r="D244" s="185">
        <v>244</v>
      </c>
      <c r="E244" s="587" t="s">
        <v>750</v>
      </c>
      <c r="F244" s="278">
        <v>0</v>
      </c>
      <c r="G244" s="278">
        <f t="shared" si="33"/>
        <v>0</v>
      </c>
      <c r="H244" s="278"/>
      <c r="I244" s="226"/>
      <c r="J244" s="588"/>
      <c r="K244" s="305">
        <f t="shared" si="31"/>
        <v>0</v>
      </c>
      <c r="L244" s="305">
        <f t="shared" si="32"/>
        <v>0</v>
      </c>
      <c r="M244" s="588"/>
      <c r="N244" s="588"/>
      <c r="O244" s="589" t="s">
        <v>539</v>
      </c>
      <c r="P244" s="590" t="s">
        <v>423</v>
      </c>
      <c r="Q244" s="589" t="s">
        <v>426</v>
      </c>
      <c r="R244" s="589"/>
      <c r="S244" s="272" t="s">
        <v>733</v>
      </c>
      <c r="T244" s="589" t="s">
        <v>939</v>
      </c>
      <c r="U244" s="592" t="s">
        <v>952</v>
      </c>
      <c r="V244" s="591" t="s">
        <v>422</v>
      </c>
      <c r="W244" s="591"/>
      <c r="X244" s="591"/>
      <c r="Y244" s="593" t="s">
        <v>792</v>
      </c>
    </row>
    <row r="245" spans="1:25" ht="36" x14ac:dyDescent="0.25">
      <c r="A245" s="9">
        <v>196</v>
      </c>
      <c r="B245" s="550">
        <v>4</v>
      </c>
      <c r="C245" s="550">
        <v>1</v>
      </c>
      <c r="D245" s="551">
        <v>220</v>
      </c>
      <c r="E245" s="679" t="s">
        <v>751</v>
      </c>
      <c r="F245" s="554">
        <v>590000</v>
      </c>
      <c r="G245" s="554">
        <f t="shared" si="33"/>
        <v>590000</v>
      </c>
      <c r="H245" s="554">
        <v>575856</v>
      </c>
      <c r="I245" s="680"/>
      <c r="J245" s="554">
        <f>ΠΛΗΡΩΜΕΣ!AG322</f>
        <v>575856</v>
      </c>
      <c r="K245" s="556">
        <f t="shared" si="31"/>
        <v>0</v>
      </c>
      <c r="L245" s="556">
        <f t="shared" si="32"/>
        <v>14144</v>
      </c>
      <c r="M245" s="680"/>
      <c r="N245" s="680"/>
      <c r="O245" s="682" t="s">
        <v>881</v>
      </c>
      <c r="P245" s="558" t="s">
        <v>432</v>
      </c>
      <c r="Q245" s="682" t="s">
        <v>431</v>
      </c>
      <c r="R245" s="682"/>
      <c r="S245" s="559" t="s">
        <v>733</v>
      </c>
      <c r="T245" s="684"/>
      <c r="U245" s="685" t="s">
        <v>761</v>
      </c>
      <c r="V245" s="684" t="s">
        <v>494</v>
      </c>
      <c r="W245" s="684"/>
      <c r="X245" s="684"/>
      <c r="Y245" s="687" t="s">
        <v>779</v>
      </c>
    </row>
    <row r="246" spans="1:25" ht="25.5" x14ac:dyDescent="0.25">
      <c r="A246" s="9">
        <v>197</v>
      </c>
      <c r="B246" s="550">
        <v>4</v>
      </c>
      <c r="C246" s="550">
        <v>1</v>
      </c>
      <c r="D246" s="551">
        <v>221</v>
      </c>
      <c r="E246" s="679" t="s">
        <v>752</v>
      </c>
      <c r="F246" s="554">
        <v>60000</v>
      </c>
      <c r="G246" s="554">
        <f t="shared" si="33"/>
        <v>60000</v>
      </c>
      <c r="H246" s="554">
        <v>59520</v>
      </c>
      <c r="I246" s="680"/>
      <c r="J246" s="554">
        <f>ΠΛΗΡΩΜΕΣ!AG357</f>
        <v>59520</v>
      </c>
      <c r="K246" s="556">
        <f t="shared" si="31"/>
        <v>0</v>
      </c>
      <c r="L246" s="305">
        <f t="shared" si="32"/>
        <v>480</v>
      </c>
      <c r="M246" s="680" t="s">
        <v>582</v>
      </c>
      <c r="N246" s="680"/>
      <c r="O246" s="682" t="s">
        <v>881</v>
      </c>
      <c r="P246" s="558" t="s">
        <v>432</v>
      </c>
      <c r="Q246" s="682" t="s">
        <v>431</v>
      </c>
      <c r="R246" s="682"/>
      <c r="S246" s="559" t="s">
        <v>733</v>
      </c>
      <c r="T246" s="684"/>
      <c r="U246" s="685" t="s">
        <v>761</v>
      </c>
      <c r="V246" s="684" t="s">
        <v>494</v>
      </c>
      <c r="W246" s="684"/>
      <c r="X246" s="684"/>
      <c r="Y246" s="687" t="s">
        <v>780</v>
      </c>
    </row>
    <row r="247" spans="1:25" ht="18.75" x14ac:dyDescent="0.3">
      <c r="A247" s="9">
        <v>200</v>
      </c>
      <c r="B247" s="185">
        <v>7</v>
      </c>
      <c r="C247" s="185">
        <v>1</v>
      </c>
      <c r="D247" s="185">
        <v>243</v>
      </c>
      <c r="E247" s="218" t="s">
        <v>753</v>
      </c>
      <c r="F247" s="203">
        <v>37200</v>
      </c>
      <c r="G247" s="203">
        <f t="shared" si="33"/>
        <v>37200</v>
      </c>
      <c r="H247" s="203"/>
      <c r="I247" s="226"/>
      <c r="J247" s="226"/>
      <c r="K247" s="231">
        <f t="shared" si="31"/>
        <v>0</v>
      </c>
      <c r="L247" s="231">
        <f t="shared" si="32"/>
        <v>37200</v>
      </c>
      <c r="M247" s="226"/>
      <c r="N247" s="226"/>
      <c r="O247" s="229"/>
      <c r="P247" s="232"/>
      <c r="Q247" s="229" t="s">
        <v>519</v>
      </c>
      <c r="R247" s="229"/>
      <c r="S247" s="209" t="s">
        <v>733</v>
      </c>
      <c r="T247" s="940" t="s">
        <v>1054</v>
      </c>
      <c r="U247" s="562" t="s">
        <v>1061</v>
      </c>
      <c r="V247" s="227" t="s">
        <v>422</v>
      </c>
      <c r="W247" s="227"/>
      <c r="X247" s="227"/>
      <c r="Y247" s="575" t="s">
        <v>775</v>
      </c>
    </row>
    <row r="248" spans="1:25" ht="45" x14ac:dyDescent="0.25">
      <c r="A248" s="9">
        <v>201</v>
      </c>
      <c r="B248" s="550">
        <v>4</v>
      </c>
      <c r="C248" s="550">
        <v>1</v>
      </c>
      <c r="D248" s="551">
        <v>222</v>
      </c>
      <c r="E248" s="945" t="s">
        <v>32</v>
      </c>
      <c r="F248" s="203">
        <v>153000</v>
      </c>
      <c r="G248" s="203">
        <f t="shared" si="33"/>
        <v>153000</v>
      </c>
      <c r="H248" s="203">
        <v>153000</v>
      </c>
      <c r="I248" s="226"/>
      <c r="J248" s="203">
        <f>ΠΛΗΡΩΜΕΣ!AG539</f>
        <v>38192</v>
      </c>
      <c r="K248" s="231">
        <f t="shared" si="31"/>
        <v>114808</v>
      </c>
      <c r="L248" s="231">
        <f t="shared" si="32"/>
        <v>114808</v>
      </c>
      <c r="M248" s="226"/>
      <c r="N248" s="226"/>
      <c r="O248" s="229"/>
      <c r="P248" s="232" t="s">
        <v>432</v>
      </c>
      <c r="Q248" s="229" t="s">
        <v>519</v>
      </c>
      <c r="R248" s="229"/>
      <c r="S248" s="209" t="s">
        <v>733</v>
      </c>
      <c r="T248" s="209" t="s">
        <v>953</v>
      </c>
      <c r="U248" s="562" t="s">
        <v>952</v>
      </c>
      <c r="V248" s="227" t="s">
        <v>422</v>
      </c>
      <c r="W248" s="227"/>
      <c r="X248" s="227"/>
      <c r="Y248" s="575" t="s">
        <v>1151</v>
      </c>
    </row>
    <row r="249" spans="1:25" ht="30" x14ac:dyDescent="0.25">
      <c r="A249" s="9">
        <v>202</v>
      </c>
      <c r="B249" s="550">
        <v>4</v>
      </c>
      <c r="C249" s="550">
        <v>1</v>
      </c>
      <c r="D249" s="551">
        <v>223</v>
      </c>
      <c r="E249" s="587" t="s">
        <v>754</v>
      </c>
      <c r="F249" s="278">
        <v>0</v>
      </c>
      <c r="G249" s="278">
        <f t="shared" si="33"/>
        <v>0</v>
      </c>
      <c r="H249" s="278"/>
      <c r="I249" s="588"/>
      <c r="J249" s="588"/>
      <c r="K249" s="305">
        <f t="shared" si="31"/>
        <v>0</v>
      </c>
      <c r="L249" s="305">
        <f t="shared" si="32"/>
        <v>0</v>
      </c>
      <c r="M249" s="588"/>
      <c r="N249" s="588"/>
      <c r="O249" s="589" t="s">
        <v>539</v>
      </c>
      <c r="P249" s="590" t="s">
        <v>423</v>
      </c>
      <c r="Q249" s="589" t="s">
        <v>519</v>
      </c>
      <c r="R249" s="589"/>
      <c r="S249" s="272" t="s">
        <v>733</v>
      </c>
      <c r="T249" s="272" t="s">
        <v>939</v>
      </c>
      <c r="U249" s="592" t="s">
        <v>952</v>
      </c>
      <c r="V249" s="548" t="s">
        <v>539</v>
      </c>
      <c r="W249" s="591"/>
      <c r="X249" s="591"/>
      <c r="Y249" s="593" t="s">
        <v>773</v>
      </c>
    </row>
    <row r="250" spans="1:25" ht="18" x14ac:dyDescent="0.25">
      <c r="A250" s="9">
        <v>204</v>
      </c>
      <c r="B250" s="550">
        <v>4</v>
      </c>
      <c r="C250" s="550">
        <v>1</v>
      </c>
      <c r="D250" s="551">
        <v>224</v>
      </c>
      <c r="E250" s="945" t="s">
        <v>755</v>
      </c>
      <c r="F250" s="203">
        <v>350000</v>
      </c>
      <c r="G250" s="203">
        <f t="shared" si="33"/>
        <v>350000</v>
      </c>
      <c r="H250" s="203"/>
      <c r="I250" s="226"/>
      <c r="J250" s="226"/>
      <c r="K250" s="231">
        <f t="shared" si="31"/>
        <v>0</v>
      </c>
      <c r="L250" s="231">
        <f t="shared" si="32"/>
        <v>350000</v>
      </c>
      <c r="M250" s="226"/>
      <c r="N250" s="226"/>
      <c r="O250" s="229"/>
      <c r="P250" s="230" t="s">
        <v>423</v>
      </c>
      <c r="Q250" s="229" t="s">
        <v>442</v>
      </c>
      <c r="R250" s="229"/>
      <c r="S250" s="209" t="s">
        <v>733</v>
      </c>
      <c r="T250" s="624" t="s">
        <v>841</v>
      </c>
      <c r="U250" s="562" t="s">
        <v>761</v>
      </c>
      <c r="V250" s="227" t="s">
        <v>422</v>
      </c>
      <c r="W250" s="227"/>
      <c r="X250" s="227"/>
      <c r="Y250" s="575" t="s">
        <v>771</v>
      </c>
    </row>
    <row r="251" spans="1:25" ht="25.5" x14ac:dyDescent="0.25">
      <c r="A251" s="9">
        <v>206</v>
      </c>
      <c r="B251" s="550">
        <v>4</v>
      </c>
      <c r="C251" s="550">
        <v>1</v>
      </c>
      <c r="D251" s="551">
        <v>225</v>
      </c>
      <c r="E251" s="679" t="s">
        <v>756</v>
      </c>
      <c r="F251" s="554">
        <v>150000</v>
      </c>
      <c r="G251" s="554">
        <f t="shared" si="33"/>
        <v>150000</v>
      </c>
      <c r="H251" s="554">
        <v>150000</v>
      </c>
      <c r="I251" s="680"/>
      <c r="J251" s="688">
        <f>ΠΛΗΡΩΜΕΣ!AG374</f>
        <v>149999.96</v>
      </c>
      <c r="K251" s="556">
        <f t="shared" si="31"/>
        <v>4.0000000008149073E-2</v>
      </c>
      <c r="L251" s="556">
        <f t="shared" si="32"/>
        <v>4.0000000008149073E-2</v>
      </c>
      <c r="M251" s="680"/>
      <c r="N251" s="680"/>
      <c r="O251" s="682" t="s">
        <v>1049</v>
      </c>
      <c r="P251" s="683" t="s">
        <v>423</v>
      </c>
      <c r="Q251" s="682" t="s">
        <v>442</v>
      </c>
      <c r="R251" s="682"/>
      <c r="S251" s="559" t="s">
        <v>733</v>
      </c>
      <c r="T251" s="684"/>
      <c r="U251" s="685" t="s">
        <v>761</v>
      </c>
      <c r="V251" s="684" t="s">
        <v>494</v>
      </c>
      <c r="W251" s="684"/>
      <c r="X251" s="684"/>
      <c r="Y251" s="687" t="s">
        <v>770</v>
      </c>
    </row>
    <row r="252" spans="1:25" ht="30" x14ac:dyDescent="0.25">
      <c r="A252" s="9">
        <v>208</v>
      </c>
      <c r="B252" s="268">
        <v>2</v>
      </c>
      <c r="C252" s="268">
        <v>1</v>
      </c>
      <c r="D252" s="268">
        <v>41</v>
      </c>
      <c r="E252" s="587" t="s">
        <v>757</v>
      </c>
      <c r="F252" s="278">
        <v>0</v>
      </c>
      <c r="G252" s="278">
        <f t="shared" si="33"/>
        <v>0</v>
      </c>
      <c r="H252" s="588"/>
      <c r="I252" s="226"/>
      <c r="J252" s="588"/>
      <c r="K252" s="305">
        <f t="shared" si="31"/>
        <v>0</v>
      </c>
      <c r="L252" s="305">
        <f t="shared" si="32"/>
        <v>0</v>
      </c>
      <c r="M252" s="588"/>
      <c r="N252" s="588"/>
      <c r="O252" s="745" t="s">
        <v>575</v>
      </c>
      <c r="P252" s="590" t="s">
        <v>423</v>
      </c>
      <c r="Q252" s="589" t="s">
        <v>519</v>
      </c>
      <c r="R252" s="589"/>
      <c r="S252" s="272" t="s">
        <v>733</v>
      </c>
      <c r="T252" s="272" t="s">
        <v>802</v>
      </c>
      <c r="U252" s="592" t="s">
        <v>762</v>
      </c>
      <c r="V252" s="548" t="s">
        <v>539</v>
      </c>
      <c r="W252" s="591"/>
      <c r="X252" s="591"/>
      <c r="Y252" s="593" t="s">
        <v>795</v>
      </c>
    </row>
    <row r="253" spans="1:25" ht="38.25" x14ac:dyDescent="0.25">
      <c r="A253" s="9">
        <v>210</v>
      </c>
      <c r="B253" s="550">
        <v>4</v>
      </c>
      <c r="C253" s="550">
        <v>1</v>
      </c>
      <c r="D253" s="647">
        <v>226</v>
      </c>
      <c r="E253" s="679" t="s">
        <v>758</v>
      </c>
      <c r="F253" s="554">
        <v>3100</v>
      </c>
      <c r="G253" s="554">
        <f t="shared" si="33"/>
        <v>3100</v>
      </c>
      <c r="H253" s="554">
        <v>3100</v>
      </c>
      <c r="I253" s="680"/>
      <c r="J253" s="688">
        <v>0</v>
      </c>
      <c r="K253" s="556">
        <f t="shared" si="31"/>
        <v>3100</v>
      </c>
      <c r="L253" s="556">
        <f t="shared" si="32"/>
        <v>3100</v>
      </c>
      <c r="M253" s="680"/>
      <c r="N253" s="680"/>
      <c r="O253" s="682" t="s">
        <v>869</v>
      </c>
      <c r="P253" s="682"/>
      <c r="Q253" s="682" t="s">
        <v>426</v>
      </c>
      <c r="R253" s="682"/>
      <c r="S253" s="559" t="s">
        <v>733</v>
      </c>
      <c r="T253" s="1017" t="s">
        <v>1121</v>
      </c>
      <c r="U253" s="685" t="s">
        <v>1128</v>
      </c>
      <c r="V253" s="684" t="s">
        <v>494</v>
      </c>
      <c r="W253" s="689" t="s">
        <v>635</v>
      </c>
      <c r="X253" s="684"/>
      <c r="Y253" s="687" t="s">
        <v>796</v>
      </c>
    </row>
    <row r="254" spans="1:25" ht="26.25" x14ac:dyDescent="0.3">
      <c r="A254" s="9">
        <v>212</v>
      </c>
      <c r="B254" s="185">
        <v>7</v>
      </c>
      <c r="C254" s="185">
        <v>1</v>
      </c>
      <c r="D254" s="243">
        <v>245</v>
      </c>
      <c r="E254" s="679" t="s">
        <v>759</v>
      </c>
      <c r="F254" s="554">
        <v>68199.78</v>
      </c>
      <c r="G254" s="554">
        <f t="shared" si="33"/>
        <v>68199.78</v>
      </c>
      <c r="H254" s="554">
        <v>68199.78</v>
      </c>
      <c r="I254" s="684"/>
      <c r="J254" s="688">
        <f>ΠΛΗΡΩΜΕΣ!AG287</f>
        <v>68199.78</v>
      </c>
      <c r="K254" s="556">
        <f t="shared" si="31"/>
        <v>0</v>
      </c>
      <c r="L254" s="556">
        <f t="shared" si="32"/>
        <v>0</v>
      </c>
      <c r="M254" s="680" t="s">
        <v>582</v>
      </c>
      <c r="N254" s="684"/>
      <c r="O254" s="869" t="s">
        <v>857</v>
      </c>
      <c r="P254" s="683" t="s">
        <v>423</v>
      </c>
      <c r="Q254" s="869" t="s">
        <v>426</v>
      </c>
      <c r="R254" s="869"/>
      <c r="S254" s="559" t="s">
        <v>733</v>
      </c>
      <c r="T254" s="941" t="s">
        <v>1054</v>
      </c>
      <c r="U254" s="685" t="s">
        <v>1058</v>
      </c>
      <c r="V254" s="684" t="s">
        <v>422</v>
      </c>
      <c r="W254" s="689" t="s">
        <v>858</v>
      </c>
      <c r="X254" s="684"/>
      <c r="Y254" s="687" t="s">
        <v>790</v>
      </c>
    </row>
    <row r="255" spans="1:25" ht="30" x14ac:dyDescent="0.3">
      <c r="A255" s="9">
        <v>214</v>
      </c>
      <c r="B255" s="247">
        <v>5</v>
      </c>
      <c r="C255" s="247">
        <v>2</v>
      </c>
      <c r="D255" s="390"/>
      <c r="E255" s="587" t="s">
        <v>760</v>
      </c>
      <c r="F255" s="278">
        <v>0</v>
      </c>
      <c r="G255" s="278">
        <f t="shared" si="33"/>
        <v>0</v>
      </c>
      <c r="H255" s="591"/>
      <c r="I255" s="591"/>
      <c r="J255" s="591"/>
      <c r="K255" s="305">
        <f t="shared" si="31"/>
        <v>0</v>
      </c>
      <c r="L255" s="305">
        <f t="shared" si="32"/>
        <v>0</v>
      </c>
      <c r="M255" s="591"/>
      <c r="N255" s="591"/>
      <c r="O255" s="818"/>
      <c r="P255" s="818"/>
      <c r="Q255" s="818" t="s">
        <v>519</v>
      </c>
      <c r="R255" s="818"/>
      <c r="S255" s="272" t="s">
        <v>733</v>
      </c>
      <c r="T255" s="272" t="s">
        <v>939</v>
      </c>
      <c r="U255" s="592" t="s">
        <v>969</v>
      </c>
      <c r="V255" s="548" t="s">
        <v>539</v>
      </c>
      <c r="W255" s="591"/>
      <c r="X255" s="591"/>
      <c r="Y255" s="593" t="s">
        <v>769</v>
      </c>
    </row>
    <row r="256" spans="1:25" ht="18.75" customHeight="1" x14ac:dyDescent="0.25">
      <c r="A256" s="9">
        <v>215</v>
      </c>
      <c r="B256" s="268">
        <v>2</v>
      </c>
      <c r="C256" s="268">
        <v>1</v>
      </c>
      <c r="D256" s="268">
        <v>43</v>
      </c>
      <c r="E256" s="702" t="s">
        <v>804</v>
      </c>
      <c r="F256" s="903">
        <v>85000</v>
      </c>
      <c r="G256" s="554">
        <f t="shared" si="33"/>
        <v>85000</v>
      </c>
      <c r="H256" s="554">
        <v>75459.48</v>
      </c>
      <c r="I256" s="566"/>
      <c r="J256" s="554">
        <f>ΠΛΗΡΩΜΕΣ!AG404</f>
        <v>75459.48</v>
      </c>
      <c r="K256" s="556">
        <f t="shared" si="31"/>
        <v>0</v>
      </c>
      <c r="L256" s="305">
        <f t="shared" si="32"/>
        <v>9540.5200000000041</v>
      </c>
      <c r="M256" s="684" t="s">
        <v>582</v>
      </c>
      <c r="N256" s="684"/>
      <c r="O256" s="869" t="s">
        <v>661</v>
      </c>
      <c r="P256" s="683" t="s">
        <v>423</v>
      </c>
      <c r="Q256" s="869" t="s">
        <v>442</v>
      </c>
      <c r="R256" s="869" t="s">
        <v>807</v>
      </c>
      <c r="S256" s="559" t="s">
        <v>803</v>
      </c>
      <c r="T256" s="684"/>
      <c r="U256" s="685" t="s">
        <v>808</v>
      </c>
      <c r="V256" s="684" t="s">
        <v>494</v>
      </c>
      <c r="W256" s="684"/>
      <c r="X256" s="684"/>
      <c r="Y256" s="684"/>
    </row>
    <row r="257" spans="1:25" ht="20.25" customHeight="1" x14ac:dyDescent="0.25">
      <c r="A257" s="9">
        <v>216</v>
      </c>
      <c r="B257" s="268">
        <v>2</v>
      </c>
      <c r="C257" s="268">
        <v>1</v>
      </c>
      <c r="D257" s="268">
        <v>44</v>
      </c>
      <c r="E257" s="553" t="s">
        <v>805</v>
      </c>
      <c r="F257" s="903">
        <v>55000</v>
      </c>
      <c r="G257" s="554">
        <f t="shared" si="33"/>
        <v>55000</v>
      </c>
      <c r="H257" s="554">
        <v>46586.06</v>
      </c>
      <c r="I257" s="566"/>
      <c r="J257" s="688">
        <f>ΠΛΗΡΩΜΕΣ!AG350</f>
        <v>46586.06</v>
      </c>
      <c r="K257" s="556">
        <f t="shared" si="31"/>
        <v>0</v>
      </c>
      <c r="L257" s="305">
        <f t="shared" si="32"/>
        <v>8413.9400000000023</v>
      </c>
      <c r="M257" s="684" t="s">
        <v>582</v>
      </c>
      <c r="N257" s="684"/>
      <c r="O257" s="869" t="s">
        <v>901</v>
      </c>
      <c r="P257" s="683" t="s">
        <v>423</v>
      </c>
      <c r="Q257" s="869" t="s">
        <v>442</v>
      </c>
      <c r="R257" s="869"/>
      <c r="S257" s="559" t="s">
        <v>803</v>
      </c>
      <c r="T257" s="1008" t="s">
        <v>1117</v>
      </c>
      <c r="U257" s="685" t="s">
        <v>1118</v>
      </c>
      <c r="V257" s="684" t="s">
        <v>494</v>
      </c>
      <c r="W257" s="684"/>
      <c r="X257" s="684"/>
      <c r="Y257" s="687" t="s">
        <v>918</v>
      </c>
    </row>
    <row r="258" spans="1:25" ht="30" x14ac:dyDescent="0.25">
      <c r="A258" s="9">
        <v>217</v>
      </c>
      <c r="B258" s="268">
        <v>2</v>
      </c>
      <c r="C258" s="268">
        <v>1</v>
      </c>
      <c r="D258" s="268">
        <v>45</v>
      </c>
      <c r="E258" s="545" t="s">
        <v>806</v>
      </c>
      <c r="F258" s="816">
        <v>0</v>
      </c>
      <c r="G258" s="278">
        <f t="shared" si="33"/>
        <v>0</v>
      </c>
      <c r="H258" s="278">
        <v>0</v>
      </c>
      <c r="I258" s="1009"/>
      <c r="J258" s="1010"/>
      <c r="K258" s="817">
        <f t="shared" si="31"/>
        <v>0</v>
      </c>
      <c r="L258" s="817">
        <f t="shared" si="32"/>
        <v>0</v>
      </c>
      <c r="M258" s="1011"/>
      <c r="N258" s="1010"/>
      <c r="O258" s="1012"/>
      <c r="P258" s="826" t="s">
        <v>439</v>
      </c>
      <c r="Q258" s="1012" t="s">
        <v>431</v>
      </c>
      <c r="R258" s="1012"/>
      <c r="S258" s="820" t="s">
        <v>803</v>
      </c>
      <c r="T258" s="1013" t="s">
        <v>1117</v>
      </c>
      <c r="U258" s="592" t="s">
        <v>1118</v>
      </c>
      <c r="V258" s="1010" t="s">
        <v>539</v>
      </c>
      <c r="W258" s="1014" t="s">
        <v>870</v>
      </c>
      <c r="X258" s="1010"/>
      <c r="Y258" s="593" t="s">
        <v>871</v>
      </c>
    </row>
    <row r="259" spans="1:25" ht="38.25" x14ac:dyDescent="0.3">
      <c r="A259" s="9">
        <v>218</v>
      </c>
      <c r="B259" s="247">
        <v>5</v>
      </c>
      <c r="C259" s="247">
        <v>2</v>
      </c>
      <c r="D259" s="390">
        <v>14</v>
      </c>
      <c r="E259" s="179" t="s">
        <v>816</v>
      </c>
      <c r="F259" s="596">
        <v>50000</v>
      </c>
      <c r="G259" s="203">
        <f t="shared" si="33"/>
        <v>50000</v>
      </c>
      <c r="H259" s="227"/>
      <c r="I259" s="227"/>
      <c r="J259" s="227"/>
      <c r="K259" s="239">
        <f t="shared" si="31"/>
        <v>0</v>
      </c>
      <c r="L259" s="239">
        <f t="shared" si="32"/>
        <v>50000</v>
      </c>
      <c r="M259" s="227"/>
      <c r="N259" s="227"/>
      <c r="O259" s="552"/>
      <c r="P259" s="603" t="s">
        <v>823</v>
      </c>
      <c r="Q259" s="552" t="s">
        <v>442</v>
      </c>
      <c r="R259" s="552"/>
      <c r="S259" s="222" t="s">
        <v>826</v>
      </c>
      <c r="T259" s="227"/>
      <c r="U259" s="602" t="s">
        <v>761</v>
      </c>
      <c r="V259" s="227" t="s">
        <v>422</v>
      </c>
      <c r="W259" s="227"/>
      <c r="X259" s="227"/>
      <c r="Y259" s="227"/>
    </row>
    <row r="260" spans="1:25" ht="45" x14ac:dyDescent="0.3">
      <c r="A260" s="9">
        <v>219</v>
      </c>
      <c r="B260" s="247">
        <v>5</v>
      </c>
      <c r="C260" s="247">
        <v>2</v>
      </c>
      <c r="D260" s="390"/>
      <c r="E260" s="545" t="s">
        <v>817</v>
      </c>
      <c r="F260" s="816">
        <v>0</v>
      </c>
      <c r="G260" s="278">
        <v>0</v>
      </c>
      <c r="H260" s="591"/>
      <c r="I260" s="227"/>
      <c r="J260" s="591"/>
      <c r="K260" s="817">
        <f t="shared" si="31"/>
        <v>0</v>
      </c>
      <c r="L260" s="817">
        <f t="shared" si="32"/>
        <v>0</v>
      </c>
      <c r="M260" s="591"/>
      <c r="N260" s="591"/>
      <c r="O260" s="818"/>
      <c r="P260" s="590" t="s">
        <v>428</v>
      </c>
      <c r="Q260" s="818"/>
      <c r="R260" s="818"/>
      <c r="S260" s="820" t="s">
        <v>826</v>
      </c>
      <c r="T260" s="827" t="s">
        <v>932</v>
      </c>
      <c r="U260" s="821" t="s">
        <v>970</v>
      </c>
      <c r="V260" s="591" t="s">
        <v>539</v>
      </c>
      <c r="W260" s="591"/>
      <c r="X260" s="591"/>
      <c r="Y260" s="591"/>
    </row>
    <row r="261" spans="1:25" ht="63.75" x14ac:dyDescent="0.3">
      <c r="A261" s="9">
        <v>220</v>
      </c>
      <c r="B261" s="247">
        <v>5</v>
      </c>
      <c r="C261" s="247">
        <v>2</v>
      </c>
      <c r="D261" s="390"/>
      <c r="E261" s="545" t="s">
        <v>818</v>
      </c>
      <c r="F261" s="816">
        <v>0</v>
      </c>
      <c r="G261" s="278">
        <f t="shared" ref="G261:G290" si="34">F261</f>
        <v>0</v>
      </c>
      <c r="H261" s="591"/>
      <c r="I261" s="227"/>
      <c r="J261" s="591"/>
      <c r="K261" s="817">
        <f t="shared" si="31"/>
        <v>0</v>
      </c>
      <c r="L261" s="817">
        <f t="shared" si="32"/>
        <v>0</v>
      </c>
      <c r="M261" s="591"/>
      <c r="N261" s="591"/>
      <c r="O261" s="818"/>
      <c r="P261" s="819" t="s">
        <v>824</v>
      </c>
      <c r="Q261" s="818"/>
      <c r="R261" s="818"/>
      <c r="S261" s="820" t="s">
        <v>826</v>
      </c>
      <c r="T261" s="272" t="s">
        <v>932</v>
      </c>
      <c r="U261" s="821" t="s">
        <v>970</v>
      </c>
      <c r="V261" s="591" t="s">
        <v>539</v>
      </c>
      <c r="W261" s="591"/>
      <c r="X261" s="591"/>
      <c r="Y261" s="591"/>
    </row>
    <row r="262" spans="1:25" ht="38.25" x14ac:dyDescent="0.3">
      <c r="A262" s="9">
        <v>221</v>
      </c>
      <c r="B262" s="185">
        <v>7</v>
      </c>
      <c r="C262" s="185">
        <v>1</v>
      </c>
      <c r="D262" s="185">
        <v>253</v>
      </c>
      <c r="E262" s="179" t="s">
        <v>819</v>
      </c>
      <c r="F262" s="596">
        <v>20000</v>
      </c>
      <c r="G262" s="203">
        <f t="shared" si="34"/>
        <v>20000</v>
      </c>
      <c r="H262" s="227"/>
      <c r="I262" s="227"/>
      <c r="J262" s="227"/>
      <c r="K262" s="239">
        <f t="shared" si="31"/>
        <v>0</v>
      </c>
      <c r="L262" s="239">
        <f t="shared" si="32"/>
        <v>20000</v>
      </c>
      <c r="M262" s="227"/>
      <c r="N262" s="227"/>
      <c r="O262" s="552"/>
      <c r="P262" s="603" t="s">
        <v>823</v>
      </c>
      <c r="Q262" s="552" t="s">
        <v>426</v>
      </c>
      <c r="R262" s="552"/>
      <c r="S262" s="222" t="s">
        <v>826</v>
      </c>
      <c r="T262" s="227"/>
      <c r="U262" s="602" t="s">
        <v>763</v>
      </c>
      <c r="V262" s="227" t="s">
        <v>422</v>
      </c>
      <c r="W262" s="227"/>
      <c r="X262" s="227"/>
      <c r="Y262" s="227"/>
    </row>
    <row r="263" spans="1:25" ht="63.75" x14ac:dyDescent="0.3">
      <c r="A263" s="9">
        <v>222</v>
      </c>
      <c r="B263" s="846">
        <v>4</v>
      </c>
      <c r="C263" s="846">
        <v>1</v>
      </c>
      <c r="D263" s="847">
        <v>259</v>
      </c>
      <c r="E263" s="179" t="s">
        <v>820</v>
      </c>
      <c r="F263" s="596">
        <v>193000</v>
      </c>
      <c r="G263" s="203">
        <f t="shared" si="34"/>
        <v>193000</v>
      </c>
      <c r="H263" s="227"/>
      <c r="I263" s="227"/>
      <c r="J263" s="227"/>
      <c r="K263" s="239">
        <f t="shared" si="31"/>
        <v>0</v>
      </c>
      <c r="L263" s="239">
        <f t="shared" si="32"/>
        <v>193000</v>
      </c>
      <c r="M263" s="227"/>
      <c r="N263" s="227"/>
      <c r="O263" s="552"/>
      <c r="P263" s="603" t="s">
        <v>825</v>
      </c>
      <c r="Q263" s="552" t="s">
        <v>431</v>
      </c>
      <c r="R263" s="552"/>
      <c r="S263" s="222" t="s">
        <v>826</v>
      </c>
      <c r="T263" s="227"/>
      <c r="U263" s="602" t="s">
        <v>827</v>
      </c>
      <c r="V263" s="227" t="s">
        <v>422</v>
      </c>
      <c r="W263" s="227"/>
      <c r="X263" s="227"/>
      <c r="Y263" s="227"/>
    </row>
    <row r="264" spans="1:25" ht="30" x14ac:dyDescent="0.3">
      <c r="A264" s="9">
        <v>223</v>
      </c>
      <c r="B264" s="846">
        <v>4</v>
      </c>
      <c r="C264" s="846">
        <v>1</v>
      </c>
      <c r="D264" s="847"/>
      <c r="E264" s="545" t="s">
        <v>821</v>
      </c>
      <c r="F264" s="816">
        <v>0</v>
      </c>
      <c r="G264" s="278">
        <f t="shared" si="34"/>
        <v>0</v>
      </c>
      <c r="H264" s="591"/>
      <c r="I264" s="227"/>
      <c r="J264" s="591"/>
      <c r="K264" s="817">
        <f t="shared" si="31"/>
        <v>0</v>
      </c>
      <c r="L264" s="817">
        <f t="shared" si="32"/>
        <v>0</v>
      </c>
      <c r="M264" s="591"/>
      <c r="N264" s="591"/>
      <c r="O264" s="818" t="s">
        <v>539</v>
      </c>
      <c r="P264" s="819" t="s">
        <v>487</v>
      </c>
      <c r="Q264" s="818"/>
      <c r="R264" s="818"/>
      <c r="S264" s="820" t="s">
        <v>826</v>
      </c>
      <c r="T264" s="591" t="s">
        <v>939</v>
      </c>
      <c r="U264" s="821" t="s">
        <v>965</v>
      </c>
      <c r="V264" s="591" t="s">
        <v>539</v>
      </c>
      <c r="W264" s="591"/>
      <c r="X264" s="591"/>
      <c r="Y264" s="591"/>
    </row>
    <row r="265" spans="1:25" ht="25.5" x14ac:dyDescent="0.25">
      <c r="A265" s="9">
        <v>224</v>
      </c>
      <c r="B265" s="550">
        <v>4</v>
      </c>
      <c r="C265" s="550">
        <v>1</v>
      </c>
      <c r="D265" s="551">
        <v>260</v>
      </c>
      <c r="E265" s="553" t="s">
        <v>822</v>
      </c>
      <c r="F265" s="903">
        <v>110000</v>
      </c>
      <c r="G265" s="851">
        <f t="shared" si="34"/>
        <v>110000</v>
      </c>
      <c r="H265" s="851">
        <v>110000</v>
      </c>
      <c r="I265" s="629"/>
      <c r="J265" s="554">
        <v>0</v>
      </c>
      <c r="K265" s="916">
        <f t="shared" si="31"/>
        <v>110000</v>
      </c>
      <c r="L265" s="916">
        <f t="shared" si="32"/>
        <v>110000</v>
      </c>
      <c r="M265" s="803">
        <v>44074</v>
      </c>
      <c r="N265" s="917"/>
      <c r="O265" s="918" t="s">
        <v>893</v>
      </c>
      <c r="P265" s="919" t="s">
        <v>432</v>
      </c>
      <c r="Q265" s="918"/>
      <c r="R265" s="918"/>
      <c r="S265" s="920" t="s">
        <v>826</v>
      </c>
      <c r="T265" s="917"/>
      <c r="U265" s="921" t="s">
        <v>828</v>
      </c>
      <c r="V265" s="917" t="s">
        <v>494</v>
      </c>
      <c r="W265" s="689" t="s">
        <v>895</v>
      </c>
      <c r="X265" s="917"/>
      <c r="Y265" s="687" t="s">
        <v>894</v>
      </c>
    </row>
    <row r="266" spans="1:25" ht="39.75" x14ac:dyDescent="0.3">
      <c r="A266" s="9">
        <v>225</v>
      </c>
      <c r="B266" s="846">
        <v>4</v>
      </c>
      <c r="C266" s="846">
        <v>1</v>
      </c>
      <c r="D266" s="847">
        <v>273</v>
      </c>
      <c r="E266" s="625" t="s">
        <v>842</v>
      </c>
      <c r="F266" s="596">
        <v>500000</v>
      </c>
      <c r="G266" s="628">
        <f t="shared" si="34"/>
        <v>500000</v>
      </c>
      <c r="H266" s="632"/>
      <c r="I266" s="632"/>
      <c r="J266" s="632"/>
      <c r="K266" s="630">
        <f t="shared" si="31"/>
        <v>0</v>
      </c>
      <c r="L266" s="630">
        <f t="shared" si="32"/>
        <v>500000</v>
      </c>
      <c r="M266" s="632"/>
      <c r="N266" s="632"/>
      <c r="O266" s="633"/>
      <c r="P266" s="1049" t="s">
        <v>487</v>
      </c>
      <c r="Q266" s="633"/>
      <c r="R266" s="633"/>
      <c r="S266" s="638" t="s">
        <v>841</v>
      </c>
      <c r="T266" s="946" t="s">
        <v>1129</v>
      </c>
      <c r="U266" s="631" t="s">
        <v>1130</v>
      </c>
      <c r="V266" s="632" t="s">
        <v>422</v>
      </c>
      <c r="W266" s="632"/>
      <c r="X266" s="632"/>
      <c r="Y266" s="632"/>
    </row>
    <row r="267" spans="1:25" ht="30" x14ac:dyDescent="0.3">
      <c r="A267" s="9">
        <v>226</v>
      </c>
      <c r="B267" s="185">
        <v>7</v>
      </c>
      <c r="C267" s="185">
        <v>1</v>
      </c>
      <c r="D267" s="185">
        <v>274</v>
      </c>
      <c r="E267" s="1050" t="s">
        <v>843</v>
      </c>
      <c r="F267" s="903">
        <v>150000</v>
      </c>
      <c r="G267" s="851">
        <f t="shared" si="34"/>
        <v>150000</v>
      </c>
      <c r="H267" s="851">
        <v>150000</v>
      </c>
      <c r="I267" s="1051"/>
      <c r="J267" s="851">
        <v>132037.35</v>
      </c>
      <c r="K267" s="916">
        <f t="shared" si="31"/>
        <v>17962.649999999994</v>
      </c>
      <c r="L267" s="834">
        <f t="shared" si="32"/>
        <v>17962.649999999994</v>
      </c>
      <c r="M267" s="1051"/>
      <c r="N267" s="1051"/>
      <c r="O267" s="1052"/>
      <c r="P267" s="683" t="s">
        <v>427</v>
      </c>
      <c r="Q267" s="1052" t="s">
        <v>426</v>
      </c>
      <c r="R267" s="1052"/>
      <c r="S267" s="1053" t="s">
        <v>841</v>
      </c>
      <c r="T267" s="1051"/>
      <c r="U267" s="921" t="s">
        <v>848</v>
      </c>
      <c r="V267" s="1051" t="s">
        <v>494</v>
      </c>
      <c r="W267" s="1051"/>
      <c r="X267" s="1051"/>
      <c r="Y267" s="1051"/>
    </row>
    <row r="268" spans="1:25" ht="27" x14ac:dyDescent="0.3">
      <c r="A268" s="9">
        <v>227</v>
      </c>
      <c r="B268" s="185">
        <v>7</v>
      </c>
      <c r="C268" s="185">
        <v>1</v>
      </c>
      <c r="D268" s="185">
        <v>275</v>
      </c>
      <c r="E268" s="830" t="s">
        <v>844</v>
      </c>
      <c r="F268" s="831">
        <v>0</v>
      </c>
      <c r="G268" s="832">
        <f t="shared" si="34"/>
        <v>0</v>
      </c>
      <c r="H268" s="833"/>
      <c r="I268" s="632"/>
      <c r="J268" s="833"/>
      <c r="K268" s="834">
        <f t="shared" si="31"/>
        <v>0</v>
      </c>
      <c r="L268" s="834">
        <f t="shared" ref="L268:L290" si="35">F268-J268</f>
        <v>0</v>
      </c>
      <c r="M268" s="833"/>
      <c r="N268" s="833"/>
      <c r="O268" s="835" t="s">
        <v>539</v>
      </c>
      <c r="P268" s="590" t="s">
        <v>423</v>
      </c>
      <c r="Q268" s="835" t="s">
        <v>426</v>
      </c>
      <c r="R268" s="835"/>
      <c r="S268" s="836" t="s">
        <v>841</v>
      </c>
      <c r="T268" s="833" t="s">
        <v>939</v>
      </c>
      <c r="U268" s="837" t="s">
        <v>980</v>
      </c>
      <c r="V268" s="833" t="s">
        <v>539</v>
      </c>
      <c r="W268" s="833"/>
      <c r="X268" s="833"/>
      <c r="Y268" s="833"/>
    </row>
    <row r="269" spans="1:25" ht="27" x14ac:dyDescent="0.3">
      <c r="A269" s="9">
        <v>228</v>
      </c>
      <c r="B269" s="247">
        <v>5</v>
      </c>
      <c r="C269" s="247">
        <v>2</v>
      </c>
      <c r="D269" s="390">
        <v>17</v>
      </c>
      <c r="E269" s="830" t="s">
        <v>845</v>
      </c>
      <c r="F269" s="831">
        <v>0</v>
      </c>
      <c r="G269" s="832">
        <f t="shared" si="34"/>
        <v>0</v>
      </c>
      <c r="H269" s="833"/>
      <c r="I269" s="632"/>
      <c r="J269" s="833"/>
      <c r="K269" s="834">
        <f t="shared" si="31"/>
        <v>0</v>
      </c>
      <c r="L269" s="834">
        <f t="shared" si="35"/>
        <v>0</v>
      </c>
      <c r="M269" s="833"/>
      <c r="N269" s="833"/>
      <c r="O269" s="835"/>
      <c r="P269" s="825" t="s">
        <v>429</v>
      </c>
      <c r="Q269" s="835"/>
      <c r="R269" s="835"/>
      <c r="S269" s="836" t="s">
        <v>841</v>
      </c>
      <c r="T269" s="1025" t="s">
        <v>1121</v>
      </c>
      <c r="U269" s="837" t="s">
        <v>1140</v>
      </c>
      <c r="V269" s="833" t="s">
        <v>539</v>
      </c>
      <c r="W269" s="833"/>
      <c r="X269" s="833"/>
      <c r="Y269" s="833"/>
    </row>
    <row r="270" spans="1:25" ht="15.75" x14ac:dyDescent="0.25">
      <c r="A270" s="9">
        <v>229</v>
      </c>
      <c r="B270" s="550">
        <v>4</v>
      </c>
      <c r="C270" s="550">
        <v>1</v>
      </c>
      <c r="D270" s="551">
        <v>274</v>
      </c>
      <c r="E270" s="626" t="s">
        <v>846</v>
      </c>
      <c r="F270" s="627">
        <v>200000</v>
      </c>
      <c r="G270" s="634">
        <f t="shared" si="34"/>
        <v>200000</v>
      </c>
      <c r="H270" s="635"/>
      <c r="I270" s="635"/>
      <c r="J270" s="635"/>
      <c r="K270" s="636">
        <f t="shared" si="31"/>
        <v>0</v>
      </c>
      <c r="L270" s="637">
        <f t="shared" si="35"/>
        <v>200000</v>
      </c>
      <c r="M270" s="770"/>
      <c r="N270" s="770"/>
      <c r="O270" s="771" t="s">
        <v>872</v>
      </c>
      <c r="P270" s="772" t="s">
        <v>423</v>
      </c>
      <c r="Q270" s="771" t="s">
        <v>442</v>
      </c>
      <c r="R270" s="771"/>
      <c r="S270" s="773" t="s">
        <v>841</v>
      </c>
      <c r="T270" s="770"/>
      <c r="U270" s="774" t="s">
        <v>847</v>
      </c>
      <c r="V270" s="770" t="s">
        <v>422</v>
      </c>
      <c r="W270" s="770"/>
      <c r="X270" s="770"/>
      <c r="Y270" s="770"/>
    </row>
    <row r="271" spans="1:25" ht="27" x14ac:dyDescent="0.3">
      <c r="A271" s="9">
        <v>230</v>
      </c>
      <c r="B271" s="247">
        <v>5</v>
      </c>
      <c r="C271" s="247">
        <v>2</v>
      </c>
      <c r="D271" s="390">
        <v>13</v>
      </c>
      <c r="E271" s="626" t="s">
        <v>916</v>
      </c>
      <c r="F271" s="627">
        <v>46500</v>
      </c>
      <c r="G271" s="634">
        <f t="shared" si="34"/>
        <v>46500</v>
      </c>
      <c r="H271" s="635"/>
      <c r="J271" s="635"/>
      <c r="K271" s="636">
        <f t="shared" si="31"/>
        <v>0</v>
      </c>
      <c r="L271" s="637">
        <f t="shared" si="35"/>
        <v>46500</v>
      </c>
      <c r="M271" s="788"/>
      <c r="N271" s="788"/>
      <c r="O271" s="789"/>
      <c r="P271" s="789"/>
      <c r="Q271" s="789" t="s">
        <v>519</v>
      </c>
      <c r="R271" s="789"/>
      <c r="S271" s="790" t="s">
        <v>803</v>
      </c>
      <c r="T271" s="788"/>
      <c r="U271" s="774" t="s">
        <v>808</v>
      </c>
      <c r="V271" s="788" t="s">
        <v>422</v>
      </c>
      <c r="W271" s="788"/>
      <c r="X271" s="788"/>
      <c r="Y271" s="791" t="s">
        <v>917</v>
      </c>
    </row>
    <row r="272" spans="1:25" ht="27" x14ac:dyDescent="0.3">
      <c r="A272" s="9">
        <v>231</v>
      </c>
      <c r="B272" s="805">
        <v>7</v>
      </c>
      <c r="C272" s="805">
        <v>1</v>
      </c>
      <c r="D272" s="805">
        <v>290</v>
      </c>
      <c r="E272" s="848" t="s">
        <v>924</v>
      </c>
      <c r="F272" s="849">
        <v>103169.96</v>
      </c>
      <c r="G272" s="850">
        <f t="shared" si="34"/>
        <v>103169.96</v>
      </c>
      <c r="H272" s="850">
        <v>103169.96</v>
      </c>
      <c r="J272" s="851">
        <v>103169.96</v>
      </c>
      <c r="K272" s="852">
        <f t="shared" si="31"/>
        <v>0</v>
      </c>
      <c r="L272" s="853">
        <f t="shared" si="35"/>
        <v>0</v>
      </c>
      <c r="M272" s="854"/>
      <c r="N272" s="854"/>
      <c r="O272" s="855"/>
      <c r="P272" s="856" t="s">
        <v>427</v>
      </c>
      <c r="Q272" s="855" t="s">
        <v>519</v>
      </c>
      <c r="R272" s="855"/>
      <c r="S272" s="857" t="s">
        <v>925</v>
      </c>
      <c r="T272" s="854"/>
      <c r="U272" s="858" t="s">
        <v>926</v>
      </c>
      <c r="V272" s="854" t="s">
        <v>494</v>
      </c>
      <c r="W272" s="854"/>
      <c r="X272" s="854"/>
      <c r="Y272" s="854"/>
    </row>
    <row r="273" spans="1:25" ht="26.25" x14ac:dyDescent="0.25">
      <c r="A273" s="9">
        <v>232</v>
      </c>
      <c r="B273" s="806">
        <v>2</v>
      </c>
      <c r="C273" s="806">
        <v>1</v>
      </c>
      <c r="D273" s="807">
        <v>66</v>
      </c>
      <c r="E273" s="808" t="s">
        <v>931</v>
      </c>
      <c r="F273" s="809">
        <v>600000</v>
      </c>
      <c r="G273" s="809">
        <f t="shared" si="34"/>
        <v>600000</v>
      </c>
      <c r="H273" s="809">
        <v>305897.09999999998</v>
      </c>
      <c r="I273" s="810"/>
      <c r="J273" s="809">
        <f>ΠΛΗΡΩΜΕΣ!AG421</f>
        <v>407549.04000000004</v>
      </c>
      <c r="K273" s="811">
        <f t="shared" si="31"/>
        <v>-101651.94000000006</v>
      </c>
      <c r="L273" s="811">
        <f t="shared" si="35"/>
        <v>192450.95999999996</v>
      </c>
      <c r="M273" s="810"/>
      <c r="N273" s="810"/>
      <c r="O273" s="812" t="s">
        <v>1046</v>
      </c>
      <c r="P273" s="813" t="s">
        <v>423</v>
      </c>
      <c r="Q273" s="812" t="s">
        <v>442</v>
      </c>
      <c r="R273" s="812"/>
      <c r="S273" s="814" t="s">
        <v>932</v>
      </c>
      <c r="T273" s="814" t="s">
        <v>1008</v>
      </c>
      <c r="U273" s="815" t="s">
        <v>1007</v>
      </c>
      <c r="V273" s="810" t="s">
        <v>422</v>
      </c>
      <c r="W273" s="810"/>
      <c r="X273" s="810"/>
      <c r="Y273" s="810"/>
    </row>
    <row r="274" spans="1:25" ht="27" x14ac:dyDescent="0.3">
      <c r="A274" s="9">
        <v>233</v>
      </c>
      <c r="B274" s="842">
        <v>4</v>
      </c>
      <c r="C274" s="842">
        <v>1</v>
      </c>
      <c r="D274" s="843">
        <v>310</v>
      </c>
      <c r="E274" s="859" t="s">
        <v>954</v>
      </c>
      <c r="F274" s="860">
        <v>122000</v>
      </c>
      <c r="G274" s="860">
        <f t="shared" si="34"/>
        <v>122000</v>
      </c>
      <c r="H274" s="860">
        <v>122000</v>
      </c>
      <c r="I274" s="862"/>
      <c r="J274" s="851">
        <f>ΠΛΗΡΩΜΕΣ!AG370</f>
        <v>122000</v>
      </c>
      <c r="K274" s="861">
        <f t="shared" si="31"/>
        <v>0</v>
      </c>
      <c r="L274" s="861">
        <f t="shared" si="35"/>
        <v>0</v>
      </c>
      <c r="M274" s="862"/>
      <c r="N274" s="862"/>
      <c r="O274" s="863" t="s">
        <v>996</v>
      </c>
      <c r="P274" s="863"/>
      <c r="Q274" s="863" t="s">
        <v>519</v>
      </c>
      <c r="R274" s="863"/>
      <c r="S274" s="864" t="s">
        <v>932</v>
      </c>
      <c r="T274" s="862"/>
      <c r="U274" s="865" t="s">
        <v>955</v>
      </c>
      <c r="V274" s="862" t="s">
        <v>494</v>
      </c>
      <c r="W274" s="862"/>
      <c r="X274" s="862"/>
      <c r="Y274" s="990" t="s">
        <v>997</v>
      </c>
    </row>
    <row r="275" spans="1:25" ht="51.75" x14ac:dyDescent="0.3">
      <c r="A275" s="9">
        <v>234</v>
      </c>
      <c r="B275" s="842">
        <v>4</v>
      </c>
      <c r="C275" s="842">
        <v>1</v>
      </c>
      <c r="D275" s="843">
        <v>324</v>
      </c>
      <c r="E275" s="808" t="s">
        <v>956</v>
      </c>
      <c r="F275" s="809">
        <v>105000</v>
      </c>
      <c r="G275" s="809">
        <f t="shared" si="34"/>
        <v>105000</v>
      </c>
      <c r="H275" s="809">
        <v>105000</v>
      </c>
      <c r="I275" s="810"/>
      <c r="J275" s="809">
        <v>29612.43</v>
      </c>
      <c r="K275" s="811">
        <f t="shared" si="31"/>
        <v>75387.570000000007</v>
      </c>
      <c r="L275" s="811">
        <f t="shared" si="35"/>
        <v>75387.570000000007</v>
      </c>
      <c r="M275" s="810"/>
      <c r="N275" s="810"/>
      <c r="O275" s="812"/>
      <c r="P275" s="812" t="s">
        <v>825</v>
      </c>
      <c r="Q275" s="812"/>
      <c r="R275" s="812"/>
      <c r="S275" s="814" t="s">
        <v>932</v>
      </c>
      <c r="T275" s="810"/>
      <c r="U275" s="815" t="s">
        <v>933</v>
      </c>
      <c r="V275" s="810" t="s">
        <v>422</v>
      </c>
      <c r="W275" s="810"/>
      <c r="X275" s="810"/>
      <c r="Y275" s="810"/>
    </row>
    <row r="276" spans="1:25" ht="27" x14ac:dyDescent="0.3">
      <c r="A276" s="9">
        <v>235</v>
      </c>
      <c r="B276" s="842">
        <v>4</v>
      </c>
      <c r="C276" s="842">
        <v>1</v>
      </c>
      <c r="D276" s="843">
        <v>325</v>
      </c>
      <c r="E276" s="808" t="s">
        <v>957</v>
      </c>
      <c r="F276" s="809">
        <v>600000</v>
      </c>
      <c r="G276" s="809">
        <f t="shared" si="34"/>
        <v>600000</v>
      </c>
      <c r="H276" s="809">
        <v>211058.94</v>
      </c>
      <c r="I276" s="810"/>
      <c r="J276" s="809">
        <f>ΠΛΗΡΩΜΕΣ!AG364</f>
        <v>211058.94</v>
      </c>
      <c r="K276" s="811">
        <f t="shared" si="31"/>
        <v>0</v>
      </c>
      <c r="L276" s="811">
        <f t="shared" si="35"/>
        <v>388941.06</v>
      </c>
      <c r="M276" s="810"/>
      <c r="N276" s="810"/>
      <c r="O276" s="812"/>
      <c r="P276" s="813" t="s">
        <v>423</v>
      </c>
      <c r="Q276" s="812" t="s">
        <v>442</v>
      </c>
      <c r="R276" s="812"/>
      <c r="S276" s="814" t="s">
        <v>932</v>
      </c>
      <c r="T276" s="810"/>
      <c r="U276" s="815" t="s">
        <v>933</v>
      </c>
      <c r="V276" s="810" t="s">
        <v>422</v>
      </c>
      <c r="W276" s="810"/>
      <c r="X276" s="810"/>
      <c r="Y276" s="810"/>
    </row>
    <row r="277" spans="1:25" ht="27.75" customHeight="1" x14ac:dyDescent="0.3">
      <c r="A277" s="9">
        <v>236</v>
      </c>
      <c r="B277" s="842">
        <v>4</v>
      </c>
      <c r="C277" s="842">
        <v>1</v>
      </c>
      <c r="D277" s="843">
        <v>326</v>
      </c>
      <c r="E277" s="808" t="s">
        <v>958</v>
      </c>
      <c r="F277" s="809">
        <v>800000</v>
      </c>
      <c r="G277" s="809">
        <f t="shared" si="34"/>
        <v>800000</v>
      </c>
      <c r="H277" s="810"/>
      <c r="I277" s="810"/>
      <c r="J277" s="810"/>
      <c r="K277" s="811">
        <f t="shared" si="31"/>
        <v>0</v>
      </c>
      <c r="L277" s="811">
        <f t="shared" si="35"/>
        <v>800000</v>
      </c>
      <c r="M277" s="810"/>
      <c r="N277" s="810"/>
      <c r="O277" s="812"/>
      <c r="P277" s="813" t="s">
        <v>423</v>
      </c>
      <c r="Q277" s="812" t="s">
        <v>442</v>
      </c>
      <c r="R277" s="812"/>
      <c r="S277" s="814" t="s">
        <v>932</v>
      </c>
      <c r="T277" s="810"/>
      <c r="U277" s="815" t="s">
        <v>933</v>
      </c>
      <c r="V277" s="810" t="s">
        <v>422</v>
      </c>
      <c r="W277" s="810"/>
      <c r="X277" s="810"/>
      <c r="Y277" s="810"/>
    </row>
    <row r="278" spans="1:25" ht="52.5" x14ac:dyDescent="0.3">
      <c r="A278" s="9">
        <v>237</v>
      </c>
      <c r="B278" s="842">
        <v>4</v>
      </c>
      <c r="C278" s="842">
        <v>1</v>
      </c>
      <c r="D278" s="843">
        <v>327</v>
      </c>
      <c r="E278" s="808" t="s">
        <v>959</v>
      </c>
      <c r="F278" s="809">
        <v>680000</v>
      </c>
      <c r="G278" s="809">
        <f t="shared" si="34"/>
        <v>680000</v>
      </c>
      <c r="H278" s="809">
        <f>610700+60140</f>
        <v>670840</v>
      </c>
      <c r="I278" s="810"/>
      <c r="J278" s="809">
        <f>610700+60140</f>
        <v>670840</v>
      </c>
      <c r="K278" s="811">
        <f t="shared" si="31"/>
        <v>0</v>
      </c>
      <c r="L278" s="811">
        <f t="shared" si="35"/>
        <v>9160</v>
      </c>
      <c r="M278" s="810"/>
      <c r="N278" s="810"/>
      <c r="O278" s="812"/>
      <c r="P278" s="813" t="s">
        <v>1010</v>
      </c>
      <c r="Q278" s="812" t="s">
        <v>442</v>
      </c>
      <c r="R278" s="812"/>
      <c r="S278" s="814" t="s">
        <v>932</v>
      </c>
      <c r="T278" s="814" t="s">
        <v>1126</v>
      </c>
      <c r="U278" s="814" t="s">
        <v>1131</v>
      </c>
      <c r="V278" s="844" t="s">
        <v>422</v>
      </c>
      <c r="W278" s="810"/>
      <c r="X278" s="810"/>
      <c r="Y278" s="810"/>
    </row>
    <row r="279" spans="1:25" ht="27" x14ac:dyDescent="0.3">
      <c r="A279" s="9">
        <v>238</v>
      </c>
      <c r="B279" s="842">
        <v>4</v>
      </c>
      <c r="C279" s="842">
        <v>1</v>
      </c>
      <c r="D279" s="843">
        <v>328</v>
      </c>
      <c r="E279" s="808" t="s">
        <v>960</v>
      </c>
      <c r="F279" s="809">
        <v>168500</v>
      </c>
      <c r="G279" s="809">
        <f t="shared" si="34"/>
        <v>168500</v>
      </c>
      <c r="H279" s="809">
        <v>87244.61</v>
      </c>
      <c r="I279" s="810"/>
      <c r="J279" s="809">
        <f>ΠΛΗΡΩΜΕΣ!AG437</f>
        <v>87244.61</v>
      </c>
      <c r="K279" s="811">
        <f t="shared" si="31"/>
        <v>0</v>
      </c>
      <c r="L279" s="811">
        <f t="shared" si="35"/>
        <v>81255.39</v>
      </c>
      <c r="M279" s="810"/>
      <c r="N279" s="810"/>
      <c r="O279" s="812" t="s">
        <v>1003</v>
      </c>
      <c r="P279" s="813" t="s">
        <v>423</v>
      </c>
      <c r="Q279" s="812" t="s">
        <v>442</v>
      </c>
      <c r="R279" s="812"/>
      <c r="S279" s="814" t="s">
        <v>932</v>
      </c>
      <c r="T279" s="810"/>
      <c r="U279" s="815" t="s">
        <v>933</v>
      </c>
      <c r="V279" s="810" t="s">
        <v>422</v>
      </c>
      <c r="W279" s="841">
        <v>996812421</v>
      </c>
      <c r="X279" s="810"/>
      <c r="Y279" s="810"/>
    </row>
    <row r="280" spans="1:25" ht="27" x14ac:dyDescent="0.3">
      <c r="A280" s="9">
        <v>239</v>
      </c>
      <c r="B280" s="842">
        <v>4</v>
      </c>
      <c r="C280" s="842">
        <v>1</v>
      </c>
      <c r="D280" s="843">
        <v>329</v>
      </c>
      <c r="E280" s="808" t="s">
        <v>961</v>
      </c>
      <c r="F280" s="809">
        <v>106450</v>
      </c>
      <c r="G280" s="809">
        <f t="shared" si="34"/>
        <v>106450</v>
      </c>
      <c r="H280" s="809">
        <v>54923.83</v>
      </c>
      <c r="I280" s="810"/>
      <c r="J280" s="809">
        <f>ΠΛΗΡΩΜΕΣ!AG534</f>
        <v>51977.64</v>
      </c>
      <c r="K280" s="811">
        <f t="shared" si="31"/>
        <v>2946.1900000000023</v>
      </c>
      <c r="L280" s="1021">
        <f t="shared" si="35"/>
        <v>54472.36</v>
      </c>
      <c r="M280" s="810"/>
      <c r="N280" s="810"/>
      <c r="O280" s="812" t="s">
        <v>1004</v>
      </c>
      <c r="P280" s="813" t="s">
        <v>423</v>
      </c>
      <c r="Q280" s="812" t="s">
        <v>442</v>
      </c>
      <c r="R280" s="812"/>
      <c r="S280" s="814" t="s">
        <v>932</v>
      </c>
      <c r="T280" s="810"/>
      <c r="U280" s="815" t="s">
        <v>933</v>
      </c>
      <c r="V280" s="810" t="s">
        <v>422</v>
      </c>
      <c r="W280" s="841">
        <v>996812410</v>
      </c>
      <c r="X280" s="810"/>
      <c r="Y280" s="810"/>
    </row>
    <row r="281" spans="1:25" ht="27" x14ac:dyDescent="0.3">
      <c r="A281" s="9">
        <v>240</v>
      </c>
      <c r="B281" s="842">
        <v>4</v>
      </c>
      <c r="C281" s="842">
        <v>1</v>
      </c>
      <c r="D281" s="843">
        <v>330</v>
      </c>
      <c r="E281" s="1018" t="s">
        <v>962</v>
      </c>
      <c r="F281" s="1019">
        <v>0</v>
      </c>
      <c r="G281" s="1019">
        <f t="shared" si="34"/>
        <v>0</v>
      </c>
      <c r="H281" s="1020"/>
      <c r="I281" s="1020"/>
      <c r="J281" s="1020"/>
      <c r="K281" s="1021">
        <f t="shared" si="31"/>
        <v>0</v>
      </c>
      <c r="L281" s="1021">
        <f t="shared" si="35"/>
        <v>0</v>
      </c>
      <c r="M281" s="1020"/>
      <c r="N281" s="1020"/>
      <c r="O281" s="1022"/>
      <c r="P281" s="1022"/>
      <c r="Q281" s="1022" t="s">
        <v>442</v>
      </c>
      <c r="R281" s="1022"/>
      <c r="S281" s="827" t="s">
        <v>932</v>
      </c>
      <c r="T281" s="1023" t="s">
        <v>1121</v>
      </c>
      <c r="U281" s="1024" t="s">
        <v>1132</v>
      </c>
      <c r="V281" s="1020" t="s">
        <v>539</v>
      </c>
      <c r="W281" s="1020"/>
      <c r="X281" s="1020"/>
      <c r="Y281" s="1020"/>
    </row>
    <row r="282" spans="1:25" ht="27" x14ac:dyDescent="0.3">
      <c r="A282" s="9">
        <v>241</v>
      </c>
      <c r="B282" s="842">
        <v>4</v>
      </c>
      <c r="C282" s="842">
        <v>1</v>
      </c>
      <c r="D282" s="843">
        <v>331</v>
      </c>
      <c r="E282" s="808" t="s">
        <v>963</v>
      </c>
      <c r="F282" s="809">
        <v>530000</v>
      </c>
      <c r="G282" s="809">
        <f t="shared" si="34"/>
        <v>530000</v>
      </c>
      <c r="H282" s="809">
        <v>444407.46</v>
      </c>
      <c r="I282" s="810"/>
      <c r="J282" s="809">
        <f>ΠΛΗΡΩΜΕΣ!AG450</f>
        <v>444386.93</v>
      </c>
      <c r="K282" s="811">
        <f t="shared" si="31"/>
        <v>20.53000000002794</v>
      </c>
      <c r="L282" s="811">
        <f t="shared" si="35"/>
        <v>85613.07</v>
      </c>
      <c r="M282" s="810"/>
      <c r="N282" s="810"/>
      <c r="O282" s="812" t="s">
        <v>1044</v>
      </c>
      <c r="P282" s="813" t="s">
        <v>423</v>
      </c>
      <c r="Q282" s="812" t="s">
        <v>442</v>
      </c>
      <c r="R282" s="812"/>
      <c r="S282" s="814" t="s">
        <v>932</v>
      </c>
      <c r="T282" s="810"/>
      <c r="U282" s="815" t="s">
        <v>964</v>
      </c>
      <c r="V282" s="810" t="s">
        <v>422</v>
      </c>
      <c r="W282" s="967" t="s">
        <v>1091</v>
      </c>
      <c r="X282" s="810"/>
      <c r="Y282" s="968">
        <v>1573310014</v>
      </c>
    </row>
    <row r="283" spans="1:25" ht="16.5" x14ac:dyDescent="0.3">
      <c r="A283" s="9">
        <v>242</v>
      </c>
      <c r="B283" s="247">
        <v>5</v>
      </c>
      <c r="C283" s="247">
        <v>1</v>
      </c>
      <c r="D283" s="390">
        <v>20</v>
      </c>
      <c r="E283" s="808" t="s">
        <v>967</v>
      </c>
      <c r="F283" s="809">
        <v>200000</v>
      </c>
      <c r="G283" s="809">
        <f t="shared" si="34"/>
        <v>200000</v>
      </c>
      <c r="H283" s="810"/>
      <c r="I283" s="810"/>
      <c r="J283" s="810"/>
      <c r="K283" s="811">
        <f t="shared" si="31"/>
        <v>0</v>
      </c>
      <c r="L283" s="811">
        <f t="shared" si="35"/>
        <v>200000</v>
      </c>
      <c r="M283" s="810"/>
      <c r="N283" s="810"/>
      <c r="O283" s="812"/>
      <c r="P283" s="812"/>
      <c r="Q283" s="812"/>
      <c r="R283" s="812"/>
      <c r="S283" s="814" t="s">
        <v>932</v>
      </c>
      <c r="T283" s="810"/>
      <c r="U283" s="815" t="s">
        <v>933</v>
      </c>
      <c r="V283" s="810" t="s">
        <v>422</v>
      </c>
      <c r="W283" s="810"/>
      <c r="X283" s="810"/>
      <c r="Y283" s="810"/>
    </row>
    <row r="284" spans="1:25" ht="16.5" x14ac:dyDescent="0.3">
      <c r="A284" s="9">
        <v>243</v>
      </c>
      <c r="B284" s="247">
        <v>5</v>
      </c>
      <c r="C284" s="247">
        <v>2</v>
      </c>
      <c r="D284" s="390">
        <v>19</v>
      </c>
      <c r="E284" s="808" t="s">
        <v>971</v>
      </c>
      <c r="F284" s="809">
        <v>167834</v>
      </c>
      <c r="G284" s="809">
        <f t="shared" si="34"/>
        <v>167834</v>
      </c>
      <c r="H284" s="810"/>
      <c r="I284" s="810"/>
      <c r="J284" s="810"/>
      <c r="K284" s="811">
        <f t="shared" si="31"/>
        <v>0</v>
      </c>
      <c r="L284" s="811">
        <f t="shared" si="35"/>
        <v>167834</v>
      </c>
      <c r="M284" s="810"/>
      <c r="N284" s="810"/>
      <c r="O284" s="812"/>
      <c r="P284" s="813" t="s">
        <v>428</v>
      </c>
      <c r="Q284" s="812"/>
      <c r="R284" s="812"/>
      <c r="S284" s="814" t="s">
        <v>932</v>
      </c>
      <c r="T284" s="810"/>
      <c r="U284" s="815" t="s">
        <v>933</v>
      </c>
      <c r="V284" s="810" t="s">
        <v>422</v>
      </c>
      <c r="W284" s="810"/>
      <c r="X284" s="810"/>
      <c r="Y284" s="810"/>
    </row>
    <row r="285" spans="1:25" ht="16.5" x14ac:dyDescent="0.3">
      <c r="A285" s="9">
        <v>244</v>
      </c>
      <c r="B285" s="247">
        <v>5</v>
      </c>
      <c r="C285" s="247">
        <v>2</v>
      </c>
      <c r="D285" s="390">
        <v>20</v>
      </c>
      <c r="E285" s="808" t="s">
        <v>972</v>
      </c>
      <c r="F285" s="809">
        <v>49600</v>
      </c>
      <c r="G285" s="809">
        <f t="shared" si="34"/>
        <v>49600</v>
      </c>
      <c r="H285" s="810"/>
      <c r="I285" s="810"/>
      <c r="J285" s="810"/>
      <c r="K285" s="811">
        <f t="shared" si="31"/>
        <v>0</v>
      </c>
      <c r="L285" s="811">
        <f t="shared" si="35"/>
        <v>49600</v>
      </c>
      <c r="M285" s="810"/>
      <c r="N285" s="810"/>
      <c r="O285" s="812"/>
      <c r="P285" s="813" t="s">
        <v>428</v>
      </c>
      <c r="Q285" s="812"/>
      <c r="R285" s="812"/>
      <c r="S285" s="814" t="s">
        <v>932</v>
      </c>
      <c r="T285" s="810"/>
      <c r="U285" s="815" t="s">
        <v>933</v>
      </c>
      <c r="V285" s="810" t="s">
        <v>422</v>
      </c>
      <c r="W285" s="810"/>
      <c r="X285" s="810"/>
      <c r="Y285" s="810"/>
    </row>
    <row r="286" spans="1:25" ht="16.5" x14ac:dyDescent="0.3">
      <c r="A286" s="9">
        <v>245</v>
      </c>
      <c r="B286" s="247">
        <v>5</v>
      </c>
      <c r="C286" s="247">
        <v>2</v>
      </c>
      <c r="D286" s="390">
        <v>21</v>
      </c>
      <c r="E286" s="808" t="s">
        <v>973</v>
      </c>
      <c r="F286" s="809">
        <v>49600</v>
      </c>
      <c r="G286" s="809">
        <f t="shared" si="34"/>
        <v>49600</v>
      </c>
      <c r="H286" s="810"/>
      <c r="I286" s="810"/>
      <c r="J286" s="810"/>
      <c r="K286" s="811">
        <f t="shared" si="31"/>
        <v>0</v>
      </c>
      <c r="L286" s="811">
        <f t="shared" si="35"/>
        <v>49600</v>
      </c>
      <c r="M286" s="810"/>
      <c r="N286" s="810"/>
      <c r="O286" s="812"/>
      <c r="P286" s="813" t="s">
        <v>428</v>
      </c>
      <c r="Q286" s="812"/>
      <c r="R286" s="812"/>
      <c r="S286" s="814" t="s">
        <v>932</v>
      </c>
      <c r="T286" s="810"/>
      <c r="U286" s="815" t="s">
        <v>933</v>
      </c>
      <c r="V286" s="810" t="s">
        <v>422</v>
      </c>
      <c r="W286" s="810"/>
      <c r="X286" s="810"/>
      <c r="Y286" s="810"/>
    </row>
    <row r="287" spans="1:25" ht="16.5" x14ac:dyDescent="0.3">
      <c r="A287" s="9">
        <v>246</v>
      </c>
      <c r="B287" s="247">
        <v>5</v>
      </c>
      <c r="C287" s="247">
        <v>2</v>
      </c>
      <c r="D287" s="390">
        <v>22</v>
      </c>
      <c r="E287" s="808" t="s">
        <v>974</v>
      </c>
      <c r="F287" s="809">
        <v>226920</v>
      </c>
      <c r="G287" s="809">
        <f t="shared" si="34"/>
        <v>226920</v>
      </c>
      <c r="H287" s="810"/>
      <c r="I287" s="810"/>
      <c r="J287" s="810"/>
      <c r="K287" s="811">
        <f t="shared" si="31"/>
        <v>0</v>
      </c>
      <c r="L287" s="811">
        <f t="shared" si="35"/>
        <v>226920</v>
      </c>
      <c r="M287" s="810"/>
      <c r="N287" s="810"/>
      <c r="O287" s="812"/>
      <c r="P287" s="813" t="s">
        <v>428</v>
      </c>
      <c r="Q287" s="812"/>
      <c r="R287" s="812"/>
      <c r="S287" s="814" t="s">
        <v>932</v>
      </c>
      <c r="T287" s="810"/>
      <c r="U287" s="815" t="s">
        <v>933</v>
      </c>
      <c r="V287" s="810" t="s">
        <v>422</v>
      </c>
      <c r="W287" s="810"/>
      <c r="X287" s="810"/>
      <c r="Y287" s="810"/>
    </row>
    <row r="288" spans="1:25" ht="16.5" x14ac:dyDescent="0.3">
      <c r="A288" s="9">
        <v>247</v>
      </c>
      <c r="B288" s="247">
        <v>5</v>
      </c>
      <c r="C288" s="247">
        <v>2</v>
      </c>
      <c r="D288" s="390">
        <v>23</v>
      </c>
      <c r="E288" s="808" t="s">
        <v>975</v>
      </c>
      <c r="F288" s="809">
        <v>68200</v>
      </c>
      <c r="G288" s="809">
        <f t="shared" si="34"/>
        <v>68200</v>
      </c>
      <c r="H288" s="810"/>
      <c r="I288" s="810"/>
      <c r="J288" s="810"/>
      <c r="K288" s="811">
        <f t="shared" si="31"/>
        <v>0</v>
      </c>
      <c r="L288" s="811">
        <f t="shared" si="35"/>
        <v>68200</v>
      </c>
      <c r="M288" s="810"/>
      <c r="N288" s="810"/>
      <c r="O288" s="812"/>
      <c r="P288" s="813" t="s">
        <v>428</v>
      </c>
      <c r="Q288" s="812"/>
      <c r="R288" s="812"/>
      <c r="S288" s="814" t="s">
        <v>932</v>
      </c>
      <c r="T288" s="810"/>
      <c r="U288" s="815" t="s">
        <v>933</v>
      </c>
      <c r="V288" s="810" t="s">
        <v>422</v>
      </c>
      <c r="W288" s="810"/>
      <c r="X288" s="810"/>
      <c r="Y288" s="810"/>
    </row>
    <row r="289" spans="1:25" ht="39" x14ac:dyDescent="0.3">
      <c r="A289" s="9">
        <v>248</v>
      </c>
      <c r="B289" s="247">
        <v>5</v>
      </c>
      <c r="C289" s="247">
        <v>2</v>
      </c>
      <c r="D289" s="390">
        <v>24</v>
      </c>
      <c r="E289" s="859" t="s">
        <v>976</v>
      </c>
      <c r="F289" s="860">
        <v>50000</v>
      </c>
      <c r="G289" s="860">
        <f t="shared" si="34"/>
        <v>50000</v>
      </c>
      <c r="H289" s="860">
        <v>50000</v>
      </c>
      <c r="I289" s="810"/>
      <c r="J289" s="860">
        <v>50000</v>
      </c>
      <c r="K289" s="861">
        <f t="shared" si="31"/>
        <v>0</v>
      </c>
      <c r="L289" s="861">
        <f t="shared" si="35"/>
        <v>0</v>
      </c>
      <c r="M289" s="862"/>
      <c r="N289" s="862"/>
      <c r="O289" s="863"/>
      <c r="P289" s="863" t="s">
        <v>977</v>
      </c>
      <c r="Q289" s="863"/>
      <c r="R289" s="863"/>
      <c r="S289" s="864" t="s">
        <v>932</v>
      </c>
      <c r="T289" s="864" t="s">
        <v>1008</v>
      </c>
      <c r="U289" s="865" t="s">
        <v>1020</v>
      </c>
      <c r="V289" s="862" t="s">
        <v>494</v>
      </c>
      <c r="W289" s="862"/>
      <c r="X289" s="862"/>
      <c r="Y289" s="862"/>
    </row>
    <row r="290" spans="1:25" ht="27" x14ac:dyDescent="0.3">
      <c r="A290" s="9">
        <v>249</v>
      </c>
      <c r="B290" s="805">
        <v>7</v>
      </c>
      <c r="C290" s="805">
        <v>1</v>
      </c>
      <c r="D290" s="805">
        <v>308</v>
      </c>
      <c r="E290" s="971" t="s">
        <v>981</v>
      </c>
      <c r="F290" s="972">
        <v>1000000</v>
      </c>
      <c r="G290" s="972">
        <f t="shared" si="34"/>
        <v>1000000</v>
      </c>
      <c r="H290" s="972">
        <f>SUM(H291:H303)</f>
        <v>468912.14999999997</v>
      </c>
      <c r="I290" s="972">
        <f t="shared" ref="I290:J290" si="36">SUM(I291:I303)</f>
        <v>0</v>
      </c>
      <c r="J290" s="972">
        <f t="shared" si="36"/>
        <v>346873.05</v>
      </c>
      <c r="K290" s="973">
        <f t="shared" si="31"/>
        <v>122039.09999999998</v>
      </c>
      <c r="L290" s="973">
        <f t="shared" si="35"/>
        <v>653126.94999999995</v>
      </c>
      <c r="M290" s="974"/>
      <c r="N290" s="974"/>
      <c r="O290" s="975"/>
      <c r="P290" s="976" t="s">
        <v>423</v>
      </c>
      <c r="Q290" s="975"/>
      <c r="R290" s="975"/>
      <c r="S290" s="977" t="s">
        <v>932</v>
      </c>
      <c r="T290" s="977" t="s">
        <v>1157</v>
      </c>
      <c r="U290" s="978" t="s">
        <v>1113</v>
      </c>
      <c r="V290" s="974" t="s">
        <v>422</v>
      </c>
      <c r="W290" s="974"/>
      <c r="X290" s="974"/>
      <c r="Y290" s="974"/>
    </row>
    <row r="291" spans="1:25" ht="27" x14ac:dyDescent="0.3">
      <c r="A291" s="9"/>
      <c r="B291" s="944"/>
      <c r="C291" s="944"/>
      <c r="D291" s="944" t="s">
        <v>1068</v>
      </c>
      <c r="E291" s="626" t="s">
        <v>1069</v>
      </c>
      <c r="F291" s="879"/>
      <c r="G291" s="879"/>
      <c r="H291" s="809">
        <v>36704</v>
      </c>
      <c r="I291" s="880"/>
      <c r="J291" s="809">
        <f>ΠΛΗΡΩΜΕΣ!AG440</f>
        <v>36704</v>
      </c>
      <c r="K291" s="881"/>
      <c r="L291" s="881"/>
      <c r="M291" s="880"/>
      <c r="N291" s="880"/>
      <c r="O291" s="882"/>
      <c r="P291" s="925"/>
      <c r="Q291" s="882"/>
      <c r="R291" s="882"/>
      <c r="S291" s="912"/>
      <c r="T291" s="912"/>
      <c r="U291" s="926"/>
      <c r="V291" s="880"/>
      <c r="W291" s="880"/>
      <c r="X291" s="880"/>
      <c r="Y291" s="880"/>
    </row>
    <row r="292" spans="1:25" ht="27" x14ac:dyDescent="0.3">
      <c r="A292" s="9"/>
      <c r="B292" s="958"/>
      <c r="C292" s="958"/>
      <c r="D292" s="944" t="s">
        <v>1088</v>
      </c>
      <c r="E292" s="626" t="s">
        <v>1089</v>
      </c>
      <c r="F292" s="879"/>
      <c r="G292" s="879"/>
      <c r="H292" s="879">
        <v>19777.18</v>
      </c>
      <c r="I292" s="880"/>
      <c r="J292" s="879">
        <f>ΠΛΗΡΩΜΕΣ!AG443</f>
        <v>17197.55</v>
      </c>
      <c r="K292" s="881"/>
      <c r="L292" s="881"/>
      <c r="M292" s="880"/>
      <c r="N292" s="880"/>
      <c r="O292" s="882"/>
      <c r="P292" s="925"/>
      <c r="Q292" s="882"/>
      <c r="R292" s="882"/>
      <c r="S292" s="912"/>
      <c r="T292" s="912"/>
      <c r="U292" s="926"/>
      <c r="V292" s="880"/>
      <c r="W292" s="880"/>
      <c r="X292" s="880"/>
      <c r="Y292" s="880"/>
    </row>
    <row r="293" spans="1:25" ht="27" x14ac:dyDescent="0.3">
      <c r="A293" s="9"/>
      <c r="B293" s="969"/>
      <c r="C293" s="969"/>
      <c r="D293" s="944" t="s">
        <v>1092</v>
      </c>
      <c r="E293" s="626" t="s">
        <v>1093</v>
      </c>
      <c r="F293" s="879"/>
      <c r="G293" s="879"/>
      <c r="H293" s="879">
        <v>25631.61</v>
      </c>
      <c r="I293" s="880"/>
      <c r="J293" s="879">
        <f>ΠΛΗΡΩΜΕΣ!AG461</f>
        <v>20116.55</v>
      </c>
      <c r="K293" s="881"/>
      <c r="L293" s="881"/>
      <c r="M293" s="880"/>
      <c r="N293" s="880"/>
      <c r="O293" s="882"/>
      <c r="P293" s="925"/>
      <c r="Q293" s="882"/>
      <c r="R293" s="882"/>
      <c r="S293" s="912"/>
      <c r="T293" s="912"/>
      <c r="U293" s="926"/>
      <c r="V293" s="880"/>
      <c r="W293" s="880"/>
      <c r="X293" s="880"/>
      <c r="Y293" s="880"/>
    </row>
    <row r="294" spans="1:25" ht="16.5" x14ac:dyDescent="0.3">
      <c r="A294" s="9"/>
      <c r="B294" s="970"/>
      <c r="C294" s="970"/>
      <c r="D294" s="944" t="s">
        <v>1094</v>
      </c>
      <c r="E294" s="626" t="s">
        <v>1095</v>
      </c>
      <c r="F294" s="879"/>
      <c r="G294" s="879"/>
      <c r="H294" s="879">
        <v>25678.81</v>
      </c>
      <c r="I294" s="880"/>
      <c r="J294" s="879">
        <f>ΠΛΗΡΩΜΕΣ!AG465</f>
        <v>12176.58</v>
      </c>
      <c r="K294" s="881"/>
      <c r="L294" s="881"/>
      <c r="M294" s="880"/>
      <c r="N294" s="880"/>
      <c r="O294" s="882"/>
      <c r="P294" s="925"/>
      <c r="Q294" s="882"/>
      <c r="R294" s="882"/>
      <c r="S294" s="912"/>
      <c r="T294" s="912"/>
      <c r="U294" s="926"/>
      <c r="V294" s="880"/>
      <c r="W294" s="880"/>
      <c r="X294" s="880"/>
      <c r="Y294" s="880"/>
    </row>
    <row r="295" spans="1:25" ht="16.5" x14ac:dyDescent="0.3">
      <c r="A295" s="9"/>
      <c r="B295" s="989"/>
      <c r="C295" s="989"/>
      <c r="D295" s="989" t="s">
        <v>1104</v>
      </c>
      <c r="E295" s="626" t="s">
        <v>1105</v>
      </c>
      <c r="F295" s="879"/>
      <c r="G295" s="879"/>
      <c r="H295" s="879">
        <v>67735</v>
      </c>
      <c r="I295" s="880"/>
      <c r="J295" s="879">
        <f>ΠΛΗΡΩΜΕΣ!AG474</f>
        <v>28786.74</v>
      </c>
      <c r="K295" s="881"/>
      <c r="L295" s="881"/>
      <c r="M295" s="880"/>
      <c r="N295" s="880"/>
      <c r="O295" s="882"/>
      <c r="P295" s="925"/>
      <c r="Q295" s="882"/>
      <c r="R295" s="882"/>
      <c r="S295" s="912"/>
      <c r="T295" s="912"/>
      <c r="U295" s="926"/>
      <c r="V295" s="880"/>
      <c r="W295" s="880"/>
      <c r="X295" s="880"/>
      <c r="Y295" s="880"/>
    </row>
    <row r="296" spans="1:25" ht="27" x14ac:dyDescent="0.3">
      <c r="A296" s="9"/>
      <c r="B296" s="991"/>
      <c r="C296" s="991"/>
      <c r="D296" s="989" t="s">
        <v>1106</v>
      </c>
      <c r="E296" s="626" t="s">
        <v>1107</v>
      </c>
      <c r="F296" s="879"/>
      <c r="G296" s="879"/>
      <c r="H296" s="879">
        <v>36580</v>
      </c>
      <c r="I296" s="880"/>
      <c r="J296" s="879">
        <f>ΠΛΗΡΩΜΕΣ!AG478</f>
        <v>36580</v>
      </c>
      <c r="K296" s="881"/>
      <c r="L296" s="881"/>
      <c r="M296" s="880"/>
      <c r="N296" s="880"/>
      <c r="O296" s="882"/>
      <c r="P296" s="925"/>
      <c r="Q296" s="882"/>
      <c r="R296" s="882"/>
      <c r="S296" s="912"/>
      <c r="T296" s="912"/>
      <c r="U296" s="926"/>
      <c r="V296" s="880"/>
      <c r="W296" s="880"/>
      <c r="X296" s="880"/>
      <c r="Y296" s="880"/>
    </row>
    <row r="297" spans="1:25" ht="39.75" x14ac:dyDescent="0.3">
      <c r="A297" s="9"/>
      <c r="B297" s="992"/>
      <c r="C297" s="992"/>
      <c r="D297" s="989" t="s">
        <v>1108</v>
      </c>
      <c r="E297" s="626" t="s">
        <v>1109</v>
      </c>
      <c r="F297" s="879"/>
      <c r="G297" s="879"/>
      <c r="H297" s="879">
        <v>35960</v>
      </c>
      <c r="I297" s="880"/>
      <c r="J297" s="879">
        <f>ΠΛΗΡΩΜΕΣ!AG481</f>
        <v>35960</v>
      </c>
      <c r="K297" s="881"/>
      <c r="L297" s="881"/>
      <c r="M297" s="880"/>
      <c r="N297" s="880"/>
      <c r="O297" s="882"/>
      <c r="P297" s="925"/>
      <c r="Q297" s="882"/>
      <c r="R297" s="882"/>
      <c r="S297" s="912"/>
      <c r="T297" s="912"/>
      <c r="U297" s="926"/>
      <c r="V297" s="880"/>
      <c r="W297" s="880"/>
      <c r="X297" s="880"/>
      <c r="Y297" s="880"/>
    </row>
    <row r="298" spans="1:25" ht="27" x14ac:dyDescent="0.3">
      <c r="A298" s="9"/>
      <c r="B298" s="1007"/>
      <c r="C298" s="1007"/>
      <c r="D298" s="989" t="s">
        <v>1116</v>
      </c>
      <c r="E298" s="626" t="s">
        <v>742</v>
      </c>
      <c r="F298" s="879"/>
      <c r="G298" s="879"/>
      <c r="H298" s="879">
        <v>92690</v>
      </c>
      <c r="I298" s="880"/>
      <c r="J298" s="879">
        <f>ΠΛΗΡΩΜΕΣ!AG484</f>
        <v>31196.080000000002</v>
      </c>
      <c r="K298" s="881"/>
      <c r="L298" s="881"/>
      <c r="M298" s="880"/>
      <c r="N298" s="880"/>
      <c r="O298" s="882"/>
      <c r="P298" s="925"/>
      <c r="Q298" s="882"/>
      <c r="R298" s="882"/>
      <c r="S298" s="912"/>
      <c r="T298" s="912"/>
      <c r="U298" s="926"/>
      <c r="V298" s="880"/>
      <c r="W298" s="880"/>
      <c r="X298" s="880"/>
      <c r="Y298" s="880"/>
    </row>
    <row r="299" spans="1:25" ht="52.5" x14ac:dyDescent="0.3">
      <c r="A299" s="9"/>
      <c r="B299" s="1030"/>
      <c r="C299" s="1030"/>
      <c r="D299" s="989" t="s">
        <v>1147</v>
      </c>
      <c r="E299" s="626" t="s">
        <v>1148</v>
      </c>
      <c r="F299" s="879"/>
      <c r="G299" s="879"/>
      <c r="H299" s="879">
        <v>31000</v>
      </c>
      <c r="I299" s="880"/>
      <c r="J299" s="879">
        <f>ΠΛΗΡΩΜΕΣ!AG505</f>
        <v>31000</v>
      </c>
      <c r="K299" s="881"/>
      <c r="L299" s="881"/>
      <c r="M299" s="880"/>
      <c r="N299" s="880"/>
      <c r="O299" s="882"/>
      <c r="P299" s="925"/>
      <c r="Q299" s="882"/>
      <c r="R299" s="882"/>
      <c r="S299" s="912"/>
      <c r="T299" s="912"/>
      <c r="U299" s="926"/>
      <c r="V299" s="880"/>
      <c r="W299" s="880"/>
      <c r="X299" s="880"/>
      <c r="Y299" s="880"/>
    </row>
    <row r="300" spans="1:25" ht="16.5" x14ac:dyDescent="0.3">
      <c r="A300" s="9"/>
      <c r="B300" s="1031"/>
      <c r="C300" s="1031"/>
      <c r="D300" s="989" t="s">
        <v>1152</v>
      </c>
      <c r="E300" s="626" t="s">
        <v>1153</v>
      </c>
      <c r="F300" s="879"/>
      <c r="G300" s="879"/>
      <c r="H300" s="879">
        <v>35960</v>
      </c>
      <c r="I300" s="880"/>
      <c r="J300" s="879">
        <f>ΠΛΗΡΩΜΕΣ!AG512</f>
        <v>35960</v>
      </c>
      <c r="K300" s="881"/>
      <c r="L300" s="881"/>
      <c r="M300" s="880"/>
      <c r="N300" s="880"/>
      <c r="O300" s="882"/>
      <c r="P300" s="925"/>
      <c r="Q300" s="882"/>
      <c r="R300" s="882"/>
      <c r="S300" s="912"/>
      <c r="T300" s="912"/>
      <c r="U300" s="926"/>
      <c r="V300" s="880"/>
      <c r="W300" s="880"/>
      <c r="X300" s="880"/>
      <c r="Y300" s="880"/>
    </row>
    <row r="301" spans="1:25" ht="39.75" x14ac:dyDescent="0.3">
      <c r="A301" s="9"/>
      <c r="B301" s="1048"/>
      <c r="C301" s="1048"/>
      <c r="D301" s="989" t="s">
        <v>1167</v>
      </c>
      <c r="E301" s="626" t="s">
        <v>1168</v>
      </c>
      <c r="F301" s="879"/>
      <c r="G301" s="879"/>
      <c r="H301" s="879">
        <v>24800</v>
      </c>
      <c r="I301" s="880"/>
      <c r="J301" s="879">
        <f>ΠΛΗΡΩΜΕΣ!AG543</f>
        <v>24800</v>
      </c>
      <c r="K301" s="881"/>
      <c r="L301" s="881"/>
      <c r="M301" s="880"/>
      <c r="N301" s="880"/>
      <c r="O301" s="882"/>
      <c r="P301" s="925"/>
      <c r="Q301" s="882"/>
      <c r="R301" s="882"/>
      <c r="S301" s="912"/>
      <c r="T301" s="912"/>
      <c r="U301" s="926"/>
      <c r="V301" s="880"/>
      <c r="W301" s="880"/>
      <c r="X301" s="880"/>
      <c r="Y301" s="880"/>
    </row>
    <row r="302" spans="1:25" ht="27" x14ac:dyDescent="0.3">
      <c r="A302" s="9"/>
      <c r="B302" s="1072"/>
      <c r="C302" s="1072"/>
      <c r="D302" s="989" t="s">
        <v>1170</v>
      </c>
      <c r="E302" s="626" t="s">
        <v>1169</v>
      </c>
      <c r="F302" s="879"/>
      <c r="G302" s="879"/>
      <c r="H302" s="879">
        <v>28645.55</v>
      </c>
      <c r="I302" s="880"/>
      <c r="J302" s="879">
        <f>ΠΛΗΡΩΜΕΣ!AG548</f>
        <v>28645.55</v>
      </c>
      <c r="K302" s="881"/>
      <c r="L302" s="881"/>
      <c r="M302" s="880"/>
      <c r="N302" s="880"/>
      <c r="O302" s="882"/>
      <c r="P302" s="925"/>
      <c r="Q302" s="882"/>
      <c r="R302" s="882"/>
      <c r="S302" s="912"/>
      <c r="T302" s="912"/>
      <c r="U302" s="926"/>
      <c r="V302" s="880"/>
      <c r="W302" s="880"/>
      <c r="X302" s="880"/>
      <c r="Y302" s="880"/>
    </row>
    <row r="303" spans="1:25" ht="27" x14ac:dyDescent="0.3">
      <c r="A303" s="9"/>
      <c r="B303" s="1075"/>
      <c r="C303" s="1075"/>
      <c r="D303" s="989" t="s">
        <v>1178</v>
      </c>
      <c r="E303" s="626" t="s">
        <v>1179</v>
      </c>
      <c r="F303" s="879"/>
      <c r="G303" s="879"/>
      <c r="H303" s="879">
        <v>7750</v>
      </c>
      <c r="I303" s="880"/>
      <c r="J303" s="879">
        <f>ΠΛΗΡΩΜΕΣ!AG576</f>
        <v>7750</v>
      </c>
      <c r="K303" s="881"/>
      <c r="L303" s="881"/>
      <c r="M303" s="880"/>
      <c r="N303" s="880"/>
      <c r="O303" s="882"/>
      <c r="P303" s="925"/>
      <c r="Q303" s="882"/>
      <c r="R303" s="882"/>
      <c r="S303" s="912"/>
      <c r="T303" s="912"/>
      <c r="U303" s="926"/>
      <c r="V303" s="880"/>
      <c r="W303" s="880"/>
      <c r="X303" s="880"/>
      <c r="Y303" s="880"/>
    </row>
    <row r="304" spans="1:25" ht="30.75" customHeight="1" x14ac:dyDescent="0.3">
      <c r="A304" s="9">
        <v>250</v>
      </c>
      <c r="B304" s="805">
        <v>7</v>
      </c>
      <c r="C304" s="805">
        <v>1</v>
      </c>
      <c r="D304" s="805">
        <v>309</v>
      </c>
      <c r="E304" s="808" t="s">
        <v>982</v>
      </c>
      <c r="F304" s="809">
        <v>300000</v>
      </c>
      <c r="G304" s="809">
        <f t="shared" ref="G304:G314" si="37">F304</f>
        <v>300000</v>
      </c>
      <c r="H304" s="810"/>
      <c r="I304" s="810"/>
      <c r="J304" s="810"/>
      <c r="K304" s="811">
        <f t="shared" si="31"/>
        <v>0</v>
      </c>
      <c r="L304" s="811">
        <f t="shared" ref="L304:L314" si="38">F304-J304</f>
        <v>300000</v>
      </c>
      <c r="M304" s="810"/>
      <c r="N304" s="810"/>
      <c r="O304" s="812"/>
      <c r="P304" s="813" t="s">
        <v>423</v>
      </c>
      <c r="Q304" s="812"/>
      <c r="R304" s="812"/>
      <c r="S304" s="814" t="s">
        <v>932</v>
      </c>
      <c r="T304" s="810"/>
      <c r="U304" s="815" t="s">
        <v>933</v>
      </c>
      <c r="V304" s="810" t="s">
        <v>422</v>
      </c>
      <c r="W304" s="810"/>
      <c r="X304" s="810"/>
      <c r="Y304" s="810"/>
    </row>
    <row r="305" spans="1:25" ht="33.75" customHeight="1" x14ac:dyDescent="0.3">
      <c r="A305" s="9">
        <v>251</v>
      </c>
      <c r="B305" s="805">
        <v>7</v>
      </c>
      <c r="C305" s="805">
        <v>1</v>
      </c>
      <c r="D305" s="805">
        <v>310</v>
      </c>
      <c r="E305" s="808" t="s">
        <v>983</v>
      </c>
      <c r="F305" s="809">
        <v>300000</v>
      </c>
      <c r="G305" s="809">
        <f t="shared" si="37"/>
        <v>300000</v>
      </c>
      <c r="H305" s="810"/>
      <c r="I305" s="810"/>
      <c r="J305" s="810"/>
      <c r="K305" s="811">
        <f t="shared" si="31"/>
        <v>0</v>
      </c>
      <c r="L305" s="811">
        <f t="shared" si="38"/>
        <v>300000</v>
      </c>
      <c r="M305" s="810"/>
      <c r="N305" s="810"/>
      <c r="O305" s="812"/>
      <c r="P305" s="813" t="s">
        <v>423</v>
      </c>
      <c r="Q305" s="812"/>
      <c r="R305" s="812"/>
      <c r="S305" s="814" t="s">
        <v>932</v>
      </c>
      <c r="T305" s="810"/>
      <c r="U305" s="815" t="s">
        <v>933</v>
      </c>
      <c r="V305" s="810" t="s">
        <v>422</v>
      </c>
      <c r="W305" s="810"/>
      <c r="X305" s="810"/>
      <c r="Y305" s="810"/>
    </row>
    <row r="306" spans="1:25" ht="34.5" customHeight="1" x14ac:dyDescent="0.3">
      <c r="A306" s="9">
        <v>252</v>
      </c>
      <c r="B306" s="805">
        <v>7</v>
      </c>
      <c r="C306" s="805">
        <v>1</v>
      </c>
      <c r="D306" s="805">
        <v>311</v>
      </c>
      <c r="E306" s="808" t="s">
        <v>984</v>
      </c>
      <c r="F306" s="809">
        <v>100000</v>
      </c>
      <c r="G306" s="809">
        <f t="shared" si="37"/>
        <v>100000</v>
      </c>
      <c r="H306" s="809">
        <v>23456</v>
      </c>
      <c r="I306" s="810"/>
      <c r="J306" s="809">
        <f>ΠΛΗΡΩΜΕΣ!AG390</f>
        <v>23456</v>
      </c>
      <c r="K306" s="811">
        <f t="shared" ref="K306:K319" si="39">H306-J306</f>
        <v>0</v>
      </c>
      <c r="L306" s="811">
        <f t="shared" si="38"/>
        <v>76544</v>
      </c>
      <c r="M306" s="810"/>
      <c r="N306" s="810"/>
      <c r="O306" s="812"/>
      <c r="P306" s="813" t="s">
        <v>423</v>
      </c>
      <c r="Q306" s="812"/>
      <c r="R306" s="812"/>
      <c r="S306" s="814" t="s">
        <v>932</v>
      </c>
      <c r="T306" s="810"/>
      <c r="U306" s="815" t="s">
        <v>933</v>
      </c>
      <c r="V306" s="810" t="s">
        <v>422</v>
      </c>
      <c r="W306" s="810"/>
      <c r="X306" s="810"/>
      <c r="Y306" s="810"/>
    </row>
    <row r="307" spans="1:25" ht="48" customHeight="1" x14ac:dyDescent="0.3">
      <c r="A307" s="9">
        <v>253</v>
      </c>
      <c r="B307" s="805">
        <v>7</v>
      </c>
      <c r="C307" s="805">
        <v>1</v>
      </c>
      <c r="D307" s="805">
        <v>312</v>
      </c>
      <c r="E307" s="808" t="s">
        <v>985</v>
      </c>
      <c r="F307" s="809">
        <v>99915.59</v>
      </c>
      <c r="G307" s="809">
        <f t="shared" si="37"/>
        <v>99915.59</v>
      </c>
      <c r="H307" s="809">
        <v>99915.59</v>
      </c>
      <c r="I307" s="810"/>
      <c r="J307" s="809">
        <v>33077.57</v>
      </c>
      <c r="K307" s="811">
        <f t="shared" si="39"/>
        <v>66838.01999999999</v>
      </c>
      <c r="L307" s="811">
        <f t="shared" si="38"/>
        <v>66838.01999999999</v>
      </c>
      <c r="M307" s="810"/>
      <c r="N307" s="810"/>
      <c r="O307" s="812"/>
      <c r="P307" s="813" t="s">
        <v>427</v>
      </c>
      <c r="Q307" s="812"/>
      <c r="R307" s="812"/>
      <c r="S307" s="814" t="s">
        <v>932</v>
      </c>
      <c r="T307" s="810"/>
      <c r="U307" s="815" t="s">
        <v>933</v>
      </c>
      <c r="V307" s="810" t="s">
        <v>422</v>
      </c>
      <c r="W307" s="810"/>
      <c r="X307" s="810"/>
      <c r="Y307" s="810"/>
    </row>
    <row r="308" spans="1:25" ht="27" x14ac:dyDescent="0.3">
      <c r="A308" s="9">
        <v>254</v>
      </c>
      <c r="B308" s="805">
        <v>7</v>
      </c>
      <c r="C308" s="805">
        <v>1</v>
      </c>
      <c r="D308" s="805">
        <v>313</v>
      </c>
      <c r="E308" s="859" t="s">
        <v>986</v>
      </c>
      <c r="F308" s="860">
        <v>345475.51</v>
      </c>
      <c r="G308" s="860">
        <f t="shared" si="37"/>
        <v>345475.51</v>
      </c>
      <c r="H308" s="860">
        <v>345475.51</v>
      </c>
      <c r="I308" s="862"/>
      <c r="J308" s="860">
        <f>ΠΛΗΡΩΜΕΣ!AG369</f>
        <v>345475.51</v>
      </c>
      <c r="K308" s="861">
        <f t="shared" si="39"/>
        <v>0</v>
      </c>
      <c r="L308" s="861">
        <f t="shared" si="38"/>
        <v>0</v>
      </c>
      <c r="M308" s="862"/>
      <c r="N308" s="862"/>
      <c r="O308" s="863"/>
      <c r="P308" s="915" t="s">
        <v>423</v>
      </c>
      <c r="Q308" s="863"/>
      <c r="R308" s="863"/>
      <c r="S308" s="864" t="s">
        <v>932</v>
      </c>
      <c r="T308" s="862"/>
      <c r="U308" s="865" t="s">
        <v>933</v>
      </c>
      <c r="V308" s="862" t="s">
        <v>494</v>
      </c>
      <c r="W308" s="862"/>
      <c r="X308" s="862"/>
      <c r="Y308" s="862"/>
    </row>
    <row r="309" spans="1:25" ht="27" x14ac:dyDescent="0.3">
      <c r="A309" s="9">
        <v>255</v>
      </c>
      <c r="B309" s="842">
        <v>4</v>
      </c>
      <c r="C309" s="842">
        <v>1</v>
      </c>
      <c r="D309" s="842">
        <v>344</v>
      </c>
      <c r="E309" s="808" t="s">
        <v>989</v>
      </c>
      <c r="F309" s="809">
        <v>110000</v>
      </c>
      <c r="G309" s="809">
        <f t="shared" si="37"/>
        <v>110000</v>
      </c>
      <c r="H309" s="810"/>
      <c r="I309" s="810"/>
      <c r="J309" s="809"/>
      <c r="K309" s="811">
        <f t="shared" si="39"/>
        <v>0</v>
      </c>
      <c r="L309" s="811">
        <f t="shared" si="38"/>
        <v>110000</v>
      </c>
      <c r="M309" s="810"/>
      <c r="N309" s="810"/>
      <c r="O309" s="812"/>
      <c r="P309" s="232" t="s">
        <v>432</v>
      </c>
      <c r="Q309" s="812"/>
      <c r="R309" s="812"/>
      <c r="S309" s="814" t="s">
        <v>988</v>
      </c>
      <c r="T309" s="810"/>
      <c r="U309" s="815" t="s">
        <v>990</v>
      </c>
      <c r="V309" s="810" t="s">
        <v>422</v>
      </c>
      <c r="W309" s="810"/>
      <c r="X309" s="810"/>
      <c r="Y309" s="810"/>
    </row>
    <row r="310" spans="1:25" ht="21" customHeight="1" x14ac:dyDescent="0.3">
      <c r="A310" s="9">
        <v>256</v>
      </c>
      <c r="B310" s="842">
        <v>4</v>
      </c>
      <c r="C310" s="842">
        <v>1</v>
      </c>
      <c r="D310" s="842">
        <v>345</v>
      </c>
      <c r="E310" s="859" t="s">
        <v>991</v>
      </c>
      <c r="F310" s="860">
        <v>15000</v>
      </c>
      <c r="G310" s="860">
        <f t="shared" si="37"/>
        <v>15000</v>
      </c>
      <c r="H310" s="860">
        <v>15000</v>
      </c>
      <c r="I310" s="810"/>
      <c r="J310" s="860">
        <v>15000</v>
      </c>
      <c r="K310" s="861">
        <f t="shared" si="39"/>
        <v>0</v>
      </c>
      <c r="L310" s="861">
        <f t="shared" si="38"/>
        <v>0</v>
      </c>
      <c r="M310" s="862"/>
      <c r="N310" s="862"/>
      <c r="O310" s="863"/>
      <c r="P310" s="558" t="s">
        <v>992</v>
      </c>
      <c r="Q310" s="863"/>
      <c r="R310" s="863"/>
      <c r="S310" s="864" t="s">
        <v>988</v>
      </c>
      <c r="T310" s="862"/>
      <c r="U310" s="865" t="s">
        <v>993</v>
      </c>
      <c r="V310" s="862" t="s">
        <v>494</v>
      </c>
      <c r="W310" s="862"/>
      <c r="X310" s="862"/>
      <c r="Y310" s="862"/>
    </row>
    <row r="311" spans="1:25" ht="27" x14ac:dyDescent="0.3">
      <c r="A311" s="9">
        <v>257</v>
      </c>
      <c r="B311" s="805">
        <v>7</v>
      </c>
      <c r="C311" s="805">
        <v>1</v>
      </c>
      <c r="D311" s="805">
        <v>333</v>
      </c>
      <c r="E311" s="808" t="s">
        <v>995</v>
      </c>
      <c r="F311" s="809">
        <v>103169.96</v>
      </c>
      <c r="G311" s="809">
        <f t="shared" si="37"/>
        <v>103169.96</v>
      </c>
      <c r="H311" s="809">
        <v>103169.96</v>
      </c>
      <c r="I311" s="810"/>
      <c r="J311" s="809">
        <v>90694.75</v>
      </c>
      <c r="K311" s="811">
        <f t="shared" si="39"/>
        <v>12475.210000000006</v>
      </c>
      <c r="L311" s="811">
        <f t="shared" si="38"/>
        <v>12475.210000000006</v>
      </c>
      <c r="M311" s="810"/>
      <c r="N311" s="810"/>
      <c r="O311" s="812"/>
      <c r="P311" s="232" t="s">
        <v>427</v>
      </c>
      <c r="Q311" s="812"/>
      <c r="R311" s="812"/>
      <c r="S311" s="814" t="s">
        <v>988</v>
      </c>
      <c r="T311" s="810"/>
      <c r="U311" s="815" t="s">
        <v>994</v>
      </c>
      <c r="V311" s="810" t="s">
        <v>494</v>
      </c>
      <c r="W311" s="810"/>
      <c r="X311" s="810"/>
      <c r="Y311" s="810"/>
    </row>
    <row r="312" spans="1:25" ht="16.5" x14ac:dyDescent="0.3">
      <c r="A312" s="9">
        <v>258</v>
      </c>
      <c r="B312" s="842">
        <v>4</v>
      </c>
      <c r="C312" s="842">
        <v>1</v>
      </c>
      <c r="D312" s="843">
        <v>397</v>
      </c>
      <c r="E312" s="1018" t="s">
        <v>1011</v>
      </c>
      <c r="F312" s="1019">
        <v>0</v>
      </c>
      <c r="G312" s="1019">
        <f t="shared" si="37"/>
        <v>0</v>
      </c>
      <c r="H312" s="1020"/>
      <c r="I312" s="1020"/>
      <c r="J312" s="1020"/>
      <c r="K312" s="1021">
        <f t="shared" si="39"/>
        <v>0</v>
      </c>
      <c r="L312" s="1021">
        <f t="shared" si="38"/>
        <v>0</v>
      </c>
      <c r="M312" s="1020"/>
      <c r="N312" s="1020"/>
      <c r="O312" s="1022"/>
      <c r="P312" s="1022" t="s">
        <v>1012</v>
      </c>
      <c r="Q312" s="1022"/>
      <c r="R312" s="1022"/>
      <c r="S312" s="827" t="s">
        <v>1008</v>
      </c>
      <c r="T312" s="1023" t="s">
        <v>1121</v>
      </c>
      <c r="U312" s="1024" t="s">
        <v>1133</v>
      </c>
      <c r="V312" s="1020" t="s">
        <v>539</v>
      </c>
      <c r="W312" s="1020"/>
      <c r="X312" s="1020"/>
      <c r="Y312" s="1020"/>
    </row>
    <row r="313" spans="1:25" ht="39.75" x14ac:dyDescent="0.3">
      <c r="A313" s="9">
        <v>259</v>
      </c>
      <c r="B313" s="842">
        <v>4</v>
      </c>
      <c r="C313" s="842">
        <v>1</v>
      </c>
      <c r="D313" s="843">
        <v>398</v>
      </c>
      <c r="E313" s="808" t="s">
        <v>1013</v>
      </c>
      <c r="F313" s="809">
        <v>28000</v>
      </c>
      <c r="G313" s="809">
        <f t="shared" si="37"/>
        <v>28000</v>
      </c>
      <c r="H313" s="809">
        <v>22878</v>
      </c>
      <c r="I313" s="810"/>
      <c r="J313" s="809">
        <f>ΠΛΗΡΩΜΕΣ!AG571</f>
        <v>22878</v>
      </c>
      <c r="K313" s="811">
        <f t="shared" si="39"/>
        <v>0</v>
      </c>
      <c r="L313" s="1021">
        <f t="shared" si="38"/>
        <v>5122</v>
      </c>
      <c r="M313" s="810"/>
      <c r="N313" s="810"/>
      <c r="O313" s="812" t="s">
        <v>1177</v>
      </c>
      <c r="P313" s="813" t="s">
        <v>423</v>
      </c>
      <c r="Q313" s="812"/>
      <c r="R313" s="812"/>
      <c r="S313" s="814" t="s">
        <v>1008</v>
      </c>
      <c r="T313" s="810"/>
      <c r="U313" s="815" t="s">
        <v>1014</v>
      </c>
      <c r="V313" s="810" t="s">
        <v>422</v>
      </c>
      <c r="W313" s="810"/>
      <c r="X313" s="810"/>
      <c r="Y313" s="810"/>
    </row>
    <row r="314" spans="1:25" ht="16.5" x14ac:dyDescent="0.3">
      <c r="A314" s="9">
        <v>260</v>
      </c>
      <c r="B314" s="842">
        <v>4</v>
      </c>
      <c r="C314" s="842">
        <v>1</v>
      </c>
      <c r="D314" s="843">
        <v>399</v>
      </c>
      <c r="E314" s="808" t="s">
        <v>1015</v>
      </c>
      <c r="F314" s="809">
        <v>100000</v>
      </c>
      <c r="G314" s="809">
        <f t="shared" si="37"/>
        <v>100000</v>
      </c>
      <c r="H314" s="809">
        <f>H315+H317+H316</f>
        <v>104799.21</v>
      </c>
      <c r="I314" s="809">
        <f t="shared" ref="I314:J314" si="40">I315+I317+I316</f>
        <v>0</v>
      </c>
      <c r="J314" s="809">
        <f t="shared" si="40"/>
        <v>90293.02</v>
      </c>
      <c r="K314" s="811">
        <f t="shared" si="39"/>
        <v>14506.190000000002</v>
      </c>
      <c r="L314" s="811">
        <f t="shared" si="38"/>
        <v>9706.9799999999959</v>
      </c>
      <c r="M314" s="810"/>
      <c r="N314" s="810"/>
      <c r="O314" s="812"/>
      <c r="P314" s="813" t="s">
        <v>423</v>
      </c>
      <c r="Q314" s="812"/>
      <c r="R314" s="812"/>
      <c r="S314" s="814" t="s">
        <v>1008</v>
      </c>
      <c r="T314" s="810"/>
      <c r="U314" s="815" t="s">
        <v>1016</v>
      </c>
      <c r="V314" s="810" t="s">
        <v>422</v>
      </c>
      <c r="W314" s="810"/>
      <c r="X314" s="810"/>
      <c r="Y314" s="810"/>
    </row>
    <row r="315" spans="1:25" ht="34.5" customHeight="1" x14ac:dyDescent="0.3">
      <c r="A315" s="9"/>
      <c r="B315" s="923">
        <v>4</v>
      </c>
      <c r="C315" s="923">
        <v>1</v>
      </c>
      <c r="D315" s="924" t="s">
        <v>1041</v>
      </c>
      <c r="E315" s="626" t="s">
        <v>1042</v>
      </c>
      <c r="F315" s="879"/>
      <c r="G315" s="879"/>
      <c r="H315" s="809">
        <v>58200.01</v>
      </c>
      <c r="I315" s="880"/>
      <c r="J315" s="879">
        <f>ΠΛΗΡΩΜΕΣ!AG426</f>
        <v>43693.82</v>
      </c>
      <c r="K315" s="881"/>
      <c r="L315" s="881"/>
      <c r="M315" s="927">
        <v>44763</v>
      </c>
      <c r="N315" s="880"/>
      <c r="O315" s="882" t="s">
        <v>1043</v>
      </c>
      <c r="P315" s="925"/>
      <c r="Q315" s="882"/>
      <c r="R315" s="882"/>
      <c r="S315" s="912"/>
      <c r="T315" s="880"/>
      <c r="U315" s="926"/>
      <c r="V315" s="880" t="s">
        <v>422</v>
      </c>
      <c r="W315" s="880"/>
      <c r="X315" s="880"/>
      <c r="Y315" s="880"/>
    </row>
    <row r="316" spans="1:25" ht="40.5" customHeight="1" x14ac:dyDescent="0.3">
      <c r="A316" s="9"/>
      <c r="B316" s="923">
        <v>4</v>
      </c>
      <c r="C316" s="923">
        <v>1</v>
      </c>
      <c r="D316" s="924" t="s">
        <v>1052</v>
      </c>
      <c r="E316" s="626" t="s">
        <v>1065</v>
      </c>
      <c r="F316" s="879"/>
      <c r="G316" s="879"/>
      <c r="H316" s="879">
        <v>24775.200000000001</v>
      </c>
      <c r="I316" s="880"/>
      <c r="J316" s="879">
        <f>ΠΛΗΡΩΜΕΣ!AG425</f>
        <v>24775.200000000001</v>
      </c>
      <c r="K316" s="881"/>
      <c r="L316" s="881"/>
      <c r="M316" s="927"/>
      <c r="N316" s="880"/>
      <c r="O316" s="882" t="s">
        <v>1066</v>
      </c>
      <c r="P316" s="925"/>
      <c r="Q316" s="882"/>
      <c r="R316" s="882"/>
      <c r="S316" s="912"/>
      <c r="T316" s="880"/>
      <c r="U316" s="926"/>
      <c r="V316" s="880" t="s">
        <v>422</v>
      </c>
      <c r="W316" s="880"/>
      <c r="X316" s="880"/>
      <c r="Y316" s="880"/>
    </row>
    <row r="317" spans="1:25" ht="34.5" customHeight="1" x14ac:dyDescent="0.3">
      <c r="A317" s="9"/>
      <c r="B317" s="923">
        <v>4</v>
      </c>
      <c r="C317" s="923">
        <v>1</v>
      </c>
      <c r="D317" s="939" t="s">
        <v>1064</v>
      </c>
      <c r="E317" s="626" t="s">
        <v>1051</v>
      </c>
      <c r="F317" s="879"/>
      <c r="G317" s="879"/>
      <c r="H317" s="879">
        <v>21824</v>
      </c>
      <c r="I317" s="880"/>
      <c r="J317" s="879">
        <v>21824</v>
      </c>
      <c r="K317" s="881"/>
      <c r="L317" s="881"/>
      <c r="M317" s="927"/>
      <c r="N317" s="880"/>
      <c r="O317" s="882" t="s">
        <v>1053</v>
      </c>
      <c r="P317" s="925"/>
      <c r="Q317" s="882"/>
      <c r="R317" s="882"/>
      <c r="S317" s="912"/>
      <c r="T317" s="880"/>
      <c r="U317" s="926"/>
      <c r="V317" s="880" t="s">
        <v>422</v>
      </c>
      <c r="W317" s="880"/>
      <c r="X317" s="880"/>
      <c r="Y317" s="880"/>
    </row>
    <row r="318" spans="1:25" ht="16.5" x14ac:dyDescent="0.3">
      <c r="A318" s="9">
        <v>261</v>
      </c>
      <c r="B318" s="842">
        <v>4</v>
      </c>
      <c r="C318" s="842">
        <v>1</v>
      </c>
      <c r="D318" s="843">
        <v>401</v>
      </c>
      <c r="E318" s="859" t="s">
        <v>1018</v>
      </c>
      <c r="F318" s="860">
        <v>12000</v>
      </c>
      <c r="G318" s="860">
        <f t="shared" ref="G318:G339" si="41">F318</f>
        <v>12000</v>
      </c>
      <c r="H318" s="860">
        <v>12000</v>
      </c>
      <c r="I318" s="862"/>
      <c r="J318" s="860">
        <v>12000</v>
      </c>
      <c r="K318" s="861">
        <f t="shared" si="39"/>
        <v>0</v>
      </c>
      <c r="L318" s="861">
        <f t="shared" ref="L318:L344" si="42">F318-J318</f>
        <v>0</v>
      </c>
      <c r="M318" s="862"/>
      <c r="N318" s="862"/>
      <c r="O318" s="863" t="s">
        <v>1040</v>
      </c>
      <c r="P318" s="914" t="s">
        <v>1019</v>
      </c>
      <c r="Q318" s="863"/>
      <c r="R318" s="863"/>
      <c r="S318" s="864" t="s">
        <v>1008</v>
      </c>
      <c r="T318" s="862"/>
      <c r="U318" s="865" t="s">
        <v>1014</v>
      </c>
      <c r="V318" s="862" t="s">
        <v>422</v>
      </c>
      <c r="W318" s="862"/>
      <c r="X318" s="862"/>
      <c r="Y318" s="862"/>
    </row>
    <row r="319" spans="1:25" ht="51" x14ac:dyDescent="0.3">
      <c r="A319" s="9">
        <v>262</v>
      </c>
      <c r="B319" s="805">
        <v>7</v>
      </c>
      <c r="C319" s="805">
        <v>1</v>
      </c>
      <c r="D319" s="805">
        <v>356</v>
      </c>
      <c r="E319" s="870" t="s">
        <v>1022</v>
      </c>
      <c r="F319" s="871">
        <v>387591.56</v>
      </c>
      <c r="G319" s="871">
        <f t="shared" si="41"/>
        <v>387591.56</v>
      </c>
      <c r="H319" s="871">
        <v>387591.56</v>
      </c>
      <c r="I319" s="872"/>
      <c r="J319" s="872"/>
      <c r="K319" s="873">
        <f t="shared" si="39"/>
        <v>387591.56</v>
      </c>
      <c r="L319" s="873">
        <f t="shared" si="42"/>
        <v>387591.56</v>
      </c>
      <c r="M319" s="872"/>
      <c r="N319" s="872"/>
      <c r="O319" s="874"/>
      <c r="P319" s="875" t="s">
        <v>487</v>
      </c>
      <c r="Q319" s="874"/>
      <c r="R319" s="874"/>
      <c r="S319" s="876" t="s">
        <v>1008</v>
      </c>
      <c r="T319" s="946" t="s">
        <v>1155</v>
      </c>
      <c r="U319" s="877" t="s">
        <v>1021</v>
      </c>
      <c r="V319" s="872" t="s">
        <v>422</v>
      </c>
      <c r="W319" s="872"/>
      <c r="X319" s="872"/>
      <c r="Y319" s="872"/>
    </row>
    <row r="320" spans="1:25" ht="26.25" x14ac:dyDescent="0.3">
      <c r="A320" s="9">
        <v>263</v>
      </c>
      <c r="B320" s="842">
        <v>4</v>
      </c>
      <c r="C320" s="842">
        <v>1</v>
      </c>
      <c r="D320" s="843">
        <v>409</v>
      </c>
      <c r="E320" s="959" t="s">
        <v>1024</v>
      </c>
      <c r="F320" s="960">
        <v>19000</v>
      </c>
      <c r="G320" s="960">
        <f t="shared" si="41"/>
        <v>19000</v>
      </c>
      <c r="H320" s="960">
        <v>17283.12</v>
      </c>
      <c r="I320" s="961"/>
      <c r="J320" s="960">
        <f>ΠΛΗΡΩΜΕΣ!AG447</f>
        <v>17283.12</v>
      </c>
      <c r="K320" s="861">
        <f>H320-J320</f>
        <v>0</v>
      </c>
      <c r="L320" s="966">
        <f t="shared" si="42"/>
        <v>1716.880000000001</v>
      </c>
      <c r="M320" s="961" t="s">
        <v>582</v>
      </c>
      <c r="N320" s="961"/>
      <c r="O320" s="962" t="s">
        <v>1090</v>
      </c>
      <c r="P320" s="915" t="s">
        <v>423</v>
      </c>
      <c r="Q320" s="962"/>
      <c r="R320" s="962"/>
      <c r="S320" s="963" t="s">
        <v>1025</v>
      </c>
      <c r="T320" s="961"/>
      <c r="U320" s="964" t="s">
        <v>1026</v>
      </c>
      <c r="V320" s="965" t="s">
        <v>494</v>
      </c>
      <c r="W320" s="961"/>
      <c r="X320" s="961"/>
      <c r="Y320" s="961"/>
    </row>
    <row r="321" spans="1:25" ht="25.5" x14ac:dyDescent="0.3">
      <c r="A321" s="1">
        <v>264</v>
      </c>
      <c r="B321" s="805">
        <v>7</v>
      </c>
      <c r="C321" s="805">
        <v>1</v>
      </c>
      <c r="D321" s="805">
        <v>365</v>
      </c>
      <c r="E321" s="959" t="s">
        <v>1027</v>
      </c>
      <c r="F321" s="960">
        <v>100815.63</v>
      </c>
      <c r="G321" s="960">
        <f t="shared" si="41"/>
        <v>100815.63</v>
      </c>
      <c r="H321" s="960">
        <v>100815.63</v>
      </c>
      <c r="I321" s="961"/>
      <c r="J321" s="960">
        <v>100815.63</v>
      </c>
      <c r="K321" s="960">
        <f>H321-J321</f>
        <v>0</v>
      </c>
      <c r="L321" s="1006">
        <f t="shared" si="42"/>
        <v>0</v>
      </c>
      <c r="M321" s="961"/>
      <c r="N321" s="961"/>
      <c r="O321" s="962"/>
      <c r="P321" s="915" t="s">
        <v>427</v>
      </c>
      <c r="Q321" s="962"/>
      <c r="R321" s="962"/>
      <c r="S321" s="963" t="s">
        <v>1025</v>
      </c>
      <c r="T321" s="961"/>
      <c r="U321" s="964" t="s">
        <v>1026</v>
      </c>
      <c r="V321" s="965" t="s">
        <v>494</v>
      </c>
      <c r="W321" s="961"/>
      <c r="X321" s="961"/>
      <c r="Y321" s="961"/>
    </row>
    <row r="322" spans="1:25" ht="25.5" x14ac:dyDescent="0.25">
      <c r="A322" s="1">
        <v>265</v>
      </c>
      <c r="B322" s="806">
        <v>2</v>
      </c>
      <c r="C322" s="806">
        <v>1</v>
      </c>
      <c r="D322" s="807">
        <v>72</v>
      </c>
      <c r="E322" s="878" t="s">
        <v>1031</v>
      </c>
      <c r="F322" s="879">
        <v>710869.57</v>
      </c>
      <c r="G322" s="879">
        <f t="shared" si="41"/>
        <v>710869.57</v>
      </c>
      <c r="H322" s="879">
        <v>710869.57</v>
      </c>
      <c r="I322" s="880"/>
      <c r="J322" s="880"/>
      <c r="K322" s="879">
        <f t="shared" ref="K322:K344" si="43">H322-J322</f>
        <v>710869.57</v>
      </c>
      <c r="L322" s="879">
        <f t="shared" si="42"/>
        <v>710869.57</v>
      </c>
      <c r="M322" s="880"/>
      <c r="N322" s="880"/>
      <c r="O322" s="882"/>
      <c r="P322" s="886" t="s">
        <v>1032</v>
      </c>
      <c r="Q322" s="882"/>
      <c r="R322" s="882"/>
      <c r="S322" s="876" t="s">
        <v>1033</v>
      </c>
      <c r="T322" s="880"/>
      <c r="U322" s="877" t="s">
        <v>1026</v>
      </c>
      <c r="V322" s="872" t="s">
        <v>422</v>
      </c>
      <c r="W322" s="880"/>
      <c r="X322" s="880"/>
      <c r="Y322" s="880"/>
    </row>
    <row r="323" spans="1:25" ht="25.5" x14ac:dyDescent="0.3">
      <c r="A323" s="1">
        <v>266</v>
      </c>
      <c r="B323" s="842">
        <v>4</v>
      </c>
      <c r="C323" s="842">
        <v>1</v>
      </c>
      <c r="D323" s="843"/>
      <c r="E323" s="878" t="s">
        <v>1035</v>
      </c>
      <c r="F323" s="906">
        <v>25000</v>
      </c>
      <c r="G323" s="906">
        <f t="shared" si="41"/>
        <v>25000</v>
      </c>
      <c r="H323" s="906">
        <v>25000</v>
      </c>
      <c r="I323" s="907"/>
      <c r="J323" s="907"/>
      <c r="K323" s="879">
        <f t="shared" si="43"/>
        <v>25000</v>
      </c>
      <c r="L323" s="906">
        <f t="shared" si="42"/>
        <v>25000</v>
      </c>
      <c r="M323" s="907"/>
      <c r="N323" s="907"/>
      <c r="O323" s="908"/>
      <c r="P323" s="909" t="s">
        <v>439</v>
      </c>
      <c r="Q323" s="908"/>
      <c r="R323" s="908"/>
      <c r="S323" s="910" t="s">
        <v>1033</v>
      </c>
      <c r="T323" s="940" t="s">
        <v>1054</v>
      </c>
      <c r="U323" s="911" t="s">
        <v>1055</v>
      </c>
      <c r="V323" s="907" t="s">
        <v>422</v>
      </c>
      <c r="W323" s="907"/>
      <c r="X323" s="907"/>
      <c r="Y323" s="907"/>
    </row>
    <row r="324" spans="1:25" ht="61.5" customHeight="1" x14ac:dyDescent="0.3">
      <c r="A324" s="1">
        <v>267</v>
      </c>
      <c r="B324" s="805">
        <v>7</v>
      </c>
      <c r="C324" s="805">
        <v>1</v>
      </c>
      <c r="D324" s="805">
        <v>378</v>
      </c>
      <c r="E324" s="878" t="s">
        <v>1037</v>
      </c>
      <c r="F324" s="809">
        <v>37200</v>
      </c>
      <c r="G324" s="809">
        <f t="shared" si="41"/>
        <v>37200</v>
      </c>
      <c r="H324" s="880"/>
      <c r="I324" s="880"/>
      <c r="J324" s="880"/>
      <c r="K324" s="879">
        <f t="shared" si="43"/>
        <v>0</v>
      </c>
      <c r="L324" s="906">
        <f t="shared" si="42"/>
        <v>37200</v>
      </c>
      <c r="M324" s="880"/>
      <c r="N324" s="880"/>
      <c r="O324" s="882"/>
      <c r="P324" s="882"/>
      <c r="Q324" s="882"/>
      <c r="R324" s="882"/>
      <c r="S324" s="912" t="s">
        <v>1038</v>
      </c>
      <c r="T324" s="882"/>
      <c r="U324" s="912" t="s">
        <v>1039</v>
      </c>
      <c r="V324" s="880" t="s">
        <v>422</v>
      </c>
      <c r="W324" s="880"/>
      <c r="X324" s="880"/>
      <c r="Y324" s="880"/>
    </row>
    <row r="325" spans="1:25" ht="16.5" x14ac:dyDescent="0.3">
      <c r="A325" s="1">
        <v>268</v>
      </c>
      <c r="B325" s="842">
        <v>4</v>
      </c>
      <c r="C325" s="842">
        <v>1</v>
      </c>
      <c r="D325" s="843">
        <v>464</v>
      </c>
      <c r="E325" s="878" t="s">
        <v>1056</v>
      </c>
      <c r="F325" s="879">
        <v>30000</v>
      </c>
      <c r="G325" s="879">
        <f t="shared" si="41"/>
        <v>30000</v>
      </c>
      <c r="H325" s="879"/>
      <c r="I325" s="879"/>
      <c r="J325" s="879"/>
      <c r="K325" s="879">
        <f t="shared" si="43"/>
        <v>0</v>
      </c>
      <c r="L325" s="879">
        <f t="shared" si="42"/>
        <v>30000</v>
      </c>
      <c r="M325" s="880"/>
      <c r="N325" s="880"/>
      <c r="O325" s="882"/>
      <c r="P325" s="882" t="s">
        <v>581</v>
      </c>
      <c r="Q325" s="882"/>
      <c r="R325" s="882"/>
      <c r="S325" s="940" t="s">
        <v>1054</v>
      </c>
      <c r="T325" s="880"/>
      <c r="U325" s="912" t="s">
        <v>1057</v>
      </c>
      <c r="V325" s="880" t="s">
        <v>422</v>
      </c>
      <c r="W325" s="880"/>
      <c r="X325" s="880"/>
      <c r="Y325" s="880"/>
    </row>
    <row r="326" spans="1:25" ht="25.5" x14ac:dyDescent="0.3">
      <c r="A326" s="1">
        <v>269</v>
      </c>
      <c r="B326" s="842">
        <v>4</v>
      </c>
      <c r="C326" s="842">
        <v>1</v>
      </c>
      <c r="D326" s="843">
        <v>466</v>
      </c>
      <c r="E326" s="878" t="s">
        <v>1059</v>
      </c>
      <c r="F326" s="879">
        <v>1833378</v>
      </c>
      <c r="G326" s="879">
        <f t="shared" si="41"/>
        <v>1833378</v>
      </c>
      <c r="H326" s="879">
        <v>1833378</v>
      </c>
      <c r="I326" s="879"/>
      <c r="J326" s="879"/>
      <c r="K326" s="879">
        <f t="shared" si="43"/>
        <v>1833378</v>
      </c>
      <c r="L326" s="879">
        <f t="shared" si="42"/>
        <v>1833378</v>
      </c>
      <c r="M326" s="880"/>
      <c r="N326" s="880"/>
      <c r="O326" s="882"/>
      <c r="P326" s="925" t="s">
        <v>423</v>
      </c>
      <c r="Q326" s="882"/>
      <c r="R326" s="882"/>
      <c r="S326" s="940" t="s">
        <v>1054</v>
      </c>
      <c r="T326" s="880"/>
      <c r="U326" s="912" t="s">
        <v>1060</v>
      </c>
      <c r="V326" s="880" t="s">
        <v>422</v>
      </c>
      <c r="W326" s="880"/>
      <c r="X326" s="880"/>
      <c r="Y326" s="880"/>
    </row>
    <row r="327" spans="1:25" ht="38.25" x14ac:dyDescent="0.3">
      <c r="A327" s="1">
        <v>270</v>
      </c>
      <c r="B327" s="387">
        <v>5</v>
      </c>
      <c r="C327" s="387">
        <v>1</v>
      </c>
      <c r="D327" s="387">
        <v>26</v>
      </c>
      <c r="E327" s="878" t="s">
        <v>1067</v>
      </c>
      <c r="F327" s="879">
        <v>79620</v>
      </c>
      <c r="G327" s="879">
        <f t="shared" si="41"/>
        <v>79620</v>
      </c>
      <c r="H327" s="879"/>
      <c r="I327" s="879"/>
      <c r="J327" s="879"/>
      <c r="K327" s="879">
        <f t="shared" si="43"/>
        <v>0</v>
      </c>
      <c r="L327" s="879">
        <f t="shared" si="42"/>
        <v>79620</v>
      </c>
      <c r="M327" s="880"/>
      <c r="N327" s="880"/>
      <c r="O327" s="882"/>
      <c r="P327" s="925" t="s">
        <v>423</v>
      </c>
      <c r="Q327" s="882"/>
      <c r="R327" s="882"/>
      <c r="S327" s="940" t="s">
        <v>1054</v>
      </c>
      <c r="T327" s="880"/>
      <c r="U327" s="912" t="s">
        <v>1060</v>
      </c>
      <c r="V327" s="880" t="s">
        <v>422</v>
      </c>
      <c r="W327" s="880"/>
      <c r="X327" s="880"/>
      <c r="Y327" s="880"/>
    </row>
    <row r="328" spans="1:25" ht="38.25" x14ac:dyDescent="0.3">
      <c r="A328" s="1">
        <v>271</v>
      </c>
      <c r="B328" s="842">
        <v>4</v>
      </c>
      <c r="C328" s="842">
        <v>1</v>
      </c>
      <c r="D328" s="843">
        <v>465</v>
      </c>
      <c r="E328" s="948" t="s">
        <v>1062</v>
      </c>
      <c r="F328" s="949">
        <v>0</v>
      </c>
      <c r="G328" s="949">
        <f t="shared" si="41"/>
        <v>0</v>
      </c>
      <c r="H328" s="949"/>
      <c r="I328" s="949"/>
      <c r="J328" s="949"/>
      <c r="K328" s="949"/>
      <c r="L328" s="949">
        <f t="shared" si="42"/>
        <v>0</v>
      </c>
      <c r="M328" s="950"/>
      <c r="N328" s="950"/>
      <c r="O328" s="951"/>
      <c r="P328" s="952" t="s">
        <v>338</v>
      </c>
      <c r="Q328" s="951"/>
      <c r="R328" s="951"/>
      <c r="S328" s="953" t="s">
        <v>1054</v>
      </c>
      <c r="T328" s="954" t="s">
        <v>1070</v>
      </c>
      <c r="U328" s="955" t="s">
        <v>1071</v>
      </c>
      <c r="V328" s="950" t="s">
        <v>539</v>
      </c>
      <c r="W328" s="950"/>
      <c r="X328" s="950"/>
      <c r="Y328" s="950"/>
    </row>
    <row r="329" spans="1:25" ht="25.5" x14ac:dyDescent="0.3">
      <c r="A329" s="1">
        <v>272</v>
      </c>
      <c r="B329" s="805">
        <v>7</v>
      </c>
      <c r="C329" s="805">
        <v>1</v>
      </c>
      <c r="D329" s="805">
        <v>387</v>
      </c>
      <c r="E329" s="959" t="s">
        <v>1063</v>
      </c>
      <c r="F329" s="960">
        <v>101876.29</v>
      </c>
      <c r="G329" s="960">
        <f t="shared" si="41"/>
        <v>101876.29</v>
      </c>
      <c r="H329" s="960">
        <f>G329</f>
        <v>101876.29</v>
      </c>
      <c r="I329" s="960"/>
      <c r="J329" s="960">
        <v>101876.29</v>
      </c>
      <c r="K329" s="960">
        <f t="shared" si="43"/>
        <v>0</v>
      </c>
      <c r="L329" s="960">
        <f t="shared" si="42"/>
        <v>0</v>
      </c>
      <c r="M329" s="961"/>
      <c r="N329" s="961"/>
      <c r="O329" s="962"/>
      <c r="P329" s="1003" t="s">
        <v>427</v>
      </c>
      <c r="Q329" s="962"/>
      <c r="R329" s="962"/>
      <c r="S329" s="941" t="s">
        <v>1054</v>
      </c>
      <c r="T329" s="1004" t="s">
        <v>1070</v>
      </c>
      <c r="U329" s="1005" t="s">
        <v>1086</v>
      </c>
      <c r="V329" s="961" t="s">
        <v>494</v>
      </c>
      <c r="W329" s="961"/>
      <c r="X329" s="961"/>
      <c r="Y329" s="961"/>
    </row>
    <row r="330" spans="1:25" ht="26.25" x14ac:dyDescent="0.3">
      <c r="A330" s="1">
        <v>273</v>
      </c>
      <c r="B330" s="842">
        <v>4</v>
      </c>
      <c r="C330" s="842">
        <v>1</v>
      </c>
      <c r="D330" s="843">
        <v>481</v>
      </c>
      <c r="E330" s="956" t="s">
        <v>1072</v>
      </c>
      <c r="F330" s="809">
        <v>1300000</v>
      </c>
      <c r="G330" s="809">
        <f t="shared" si="41"/>
        <v>1300000</v>
      </c>
      <c r="H330" s="809">
        <v>659328.05000000005</v>
      </c>
      <c r="I330" s="810"/>
      <c r="J330" s="809">
        <f>ΠΛΗΡΩΜΕΣ!AG567</f>
        <v>272767.33999999997</v>
      </c>
      <c r="K330" s="879">
        <f t="shared" si="43"/>
        <v>386560.71000000008</v>
      </c>
      <c r="L330" s="809">
        <f t="shared" si="42"/>
        <v>1027232.66</v>
      </c>
      <c r="M330" s="810"/>
      <c r="N330" s="810"/>
      <c r="O330" s="812" t="s">
        <v>1176</v>
      </c>
      <c r="P330" s="813" t="s">
        <v>423</v>
      </c>
      <c r="Q330" s="812"/>
      <c r="R330" s="812"/>
      <c r="S330" s="957" t="s">
        <v>1070</v>
      </c>
      <c r="T330" s="957"/>
      <c r="U330" s="957" t="s">
        <v>1074</v>
      </c>
      <c r="V330" s="810" t="s">
        <v>422</v>
      </c>
      <c r="W330" s="810"/>
      <c r="X330" s="810"/>
      <c r="Y330" s="810"/>
    </row>
    <row r="331" spans="1:25" ht="38.25" x14ac:dyDescent="0.3">
      <c r="A331" s="1">
        <v>274</v>
      </c>
      <c r="B331" s="842">
        <v>4</v>
      </c>
      <c r="C331" s="842">
        <v>1</v>
      </c>
      <c r="D331" s="843">
        <v>482</v>
      </c>
      <c r="E331" s="956" t="s">
        <v>1075</v>
      </c>
      <c r="F331" s="809">
        <v>25000</v>
      </c>
      <c r="G331" s="809">
        <f t="shared" si="41"/>
        <v>25000</v>
      </c>
      <c r="H331" s="809">
        <v>25000</v>
      </c>
      <c r="I331" s="810"/>
      <c r="J331" s="810"/>
      <c r="K331" s="879">
        <f t="shared" si="43"/>
        <v>25000</v>
      </c>
      <c r="L331" s="809">
        <f t="shared" si="42"/>
        <v>25000</v>
      </c>
      <c r="M331" s="810"/>
      <c r="N331" s="810"/>
      <c r="O331" s="812"/>
      <c r="P331" s="813" t="s">
        <v>1012</v>
      </c>
      <c r="Q331" s="812"/>
      <c r="R331" s="812"/>
      <c r="S331" s="957" t="s">
        <v>1070</v>
      </c>
      <c r="T331" s="957"/>
      <c r="U331" s="957" t="s">
        <v>1074</v>
      </c>
      <c r="V331" s="810" t="s">
        <v>422</v>
      </c>
      <c r="W331" s="810"/>
      <c r="X331" s="810"/>
      <c r="Y331" s="810"/>
    </row>
    <row r="332" spans="1:25" ht="26.25" x14ac:dyDescent="0.3">
      <c r="A332" s="1">
        <v>275</v>
      </c>
      <c r="B332" s="842">
        <v>4</v>
      </c>
      <c r="C332" s="842">
        <v>1</v>
      </c>
      <c r="D332" s="843">
        <v>483</v>
      </c>
      <c r="E332" s="956" t="s">
        <v>1076</v>
      </c>
      <c r="F332" s="809">
        <v>37200</v>
      </c>
      <c r="G332" s="809">
        <f t="shared" si="41"/>
        <v>37200</v>
      </c>
      <c r="H332" s="809">
        <v>37200</v>
      </c>
      <c r="I332" s="810"/>
      <c r="J332" s="809">
        <f>ΠΛΗΡΩΜΕΣ!AG493</f>
        <v>31741.31</v>
      </c>
      <c r="K332" s="879">
        <f t="shared" si="43"/>
        <v>5458.6899999999987</v>
      </c>
      <c r="L332" s="809">
        <f t="shared" si="42"/>
        <v>5458.6899999999987</v>
      </c>
      <c r="M332" s="1029">
        <v>45336</v>
      </c>
      <c r="N332" s="810"/>
      <c r="O332" s="812" t="s">
        <v>1144</v>
      </c>
      <c r="P332" s="813" t="s">
        <v>1073</v>
      </c>
      <c r="Q332" s="812" t="s">
        <v>1146</v>
      </c>
      <c r="R332" s="812" t="s">
        <v>1145</v>
      </c>
      <c r="S332" s="957" t="s">
        <v>1070</v>
      </c>
      <c r="T332" s="957"/>
      <c r="U332" s="957" t="s">
        <v>1074</v>
      </c>
      <c r="V332" s="810" t="s">
        <v>422</v>
      </c>
      <c r="W332" s="810"/>
      <c r="X332" s="810"/>
      <c r="Y332" s="810"/>
    </row>
    <row r="333" spans="1:25" ht="40.5" x14ac:dyDescent="0.3">
      <c r="A333" s="1">
        <v>276</v>
      </c>
      <c r="B333" s="842">
        <v>4</v>
      </c>
      <c r="C333" s="842">
        <v>1</v>
      </c>
      <c r="D333" s="843">
        <v>484</v>
      </c>
      <c r="E333" s="956" t="s">
        <v>1077</v>
      </c>
      <c r="F333" s="809">
        <v>37200</v>
      </c>
      <c r="G333" s="809">
        <f t="shared" si="41"/>
        <v>37200</v>
      </c>
      <c r="H333" s="810"/>
      <c r="I333" s="810"/>
      <c r="J333" s="810"/>
      <c r="K333" s="879">
        <f t="shared" si="43"/>
        <v>0</v>
      </c>
      <c r="L333" s="809">
        <f t="shared" si="42"/>
        <v>37200</v>
      </c>
      <c r="M333" s="810"/>
      <c r="N333" s="810"/>
      <c r="O333" s="812"/>
      <c r="P333" s="813" t="s">
        <v>1073</v>
      </c>
      <c r="Q333" s="812"/>
      <c r="R333" s="812"/>
      <c r="S333" s="957" t="s">
        <v>1070</v>
      </c>
      <c r="T333" s="957"/>
      <c r="U333" s="957" t="s">
        <v>1074</v>
      </c>
      <c r="V333" s="810" t="s">
        <v>422</v>
      </c>
      <c r="W333" s="810"/>
      <c r="X333" s="810"/>
      <c r="Y333" s="810"/>
    </row>
    <row r="334" spans="1:25" ht="26.25" x14ac:dyDescent="0.3">
      <c r="A334" s="1">
        <v>277</v>
      </c>
      <c r="B334" s="842">
        <v>4</v>
      </c>
      <c r="C334" s="842">
        <v>1</v>
      </c>
      <c r="D334" s="843">
        <v>485</v>
      </c>
      <c r="E334" s="956" t="s">
        <v>1078</v>
      </c>
      <c r="F334" s="809">
        <v>250000</v>
      </c>
      <c r="G334" s="809">
        <f t="shared" si="41"/>
        <v>250000</v>
      </c>
      <c r="H334" s="809">
        <v>198762.13</v>
      </c>
      <c r="I334" s="810"/>
      <c r="J334" s="809">
        <f>ΠΛΗΡΩΜΕΣ!AG558</f>
        <v>61395.61</v>
      </c>
      <c r="K334" s="879">
        <f t="shared" si="43"/>
        <v>137366.52000000002</v>
      </c>
      <c r="L334" s="809">
        <f t="shared" si="42"/>
        <v>188604.39</v>
      </c>
      <c r="M334" s="810"/>
      <c r="N334" s="810"/>
      <c r="O334" s="812" t="s">
        <v>1171</v>
      </c>
      <c r="P334" s="813" t="s">
        <v>1073</v>
      </c>
      <c r="Q334" s="812"/>
      <c r="R334" s="812"/>
      <c r="S334" s="957" t="s">
        <v>1070</v>
      </c>
      <c r="T334" s="957"/>
      <c r="U334" s="957" t="s">
        <v>1074</v>
      </c>
      <c r="V334" s="810" t="s">
        <v>422</v>
      </c>
      <c r="W334" s="810"/>
      <c r="X334" s="810"/>
      <c r="Y334" s="967" t="s">
        <v>1172</v>
      </c>
    </row>
    <row r="335" spans="1:25" ht="30" x14ac:dyDescent="0.3">
      <c r="A335" s="1">
        <v>278</v>
      </c>
      <c r="B335" s="842">
        <v>4</v>
      </c>
      <c r="C335" s="842">
        <v>1</v>
      </c>
      <c r="D335" s="843">
        <v>486</v>
      </c>
      <c r="E335" s="947" t="s">
        <v>1079</v>
      </c>
      <c r="F335" s="809">
        <v>139500</v>
      </c>
      <c r="G335" s="809">
        <f t="shared" si="41"/>
        <v>139500</v>
      </c>
      <c r="H335" s="810"/>
      <c r="I335" s="810"/>
      <c r="J335" s="810"/>
      <c r="K335" s="879">
        <f t="shared" si="43"/>
        <v>0</v>
      </c>
      <c r="L335" s="809">
        <f t="shared" si="42"/>
        <v>139500</v>
      </c>
      <c r="M335" s="810"/>
      <c r="N335" s="810"/>
      <c r="O335" s="812"/>
      <c r="P335" s="813" t="s">
        <v>1073</v>
      </c>
      <c r="Q335" s="812"/>
      <c r="R335" s="812"/>
      <c r="S335" s="957" t="s">
        <v>1070</v>
      </c>
      <c r="T335" s="957"/>
      <c r="U335" s="957" t="s">
        <v>1074</v>
      </c>
      <c r="V335" s="810" t="s">
        <v>422</v>
      </c>
      <c r="W335" s="810"/>
      <c r="X335" s="810"/>
      <c r="Y335" s="810"/>
    </row>
    <row r="336" spans="1:25" ht="45" x14ac:dyDescent="0.3">
      <c r="A336" s="1">
        <v>279</v>
      </c>
      <c r="B336" s="842">
        <v>4</v>
      </c>
      <c r="C336" s="842">
        <v>1</v>
      </c>
      <c r="D336" s="843">
        <v>487</v>
      </c>
      <c r="E336" s="1032" t="s">
        <v>1080</v>
      </c>
      <c r="F336" s="860">
        <v>12750</v>
      </c>
      <c r="G336" s="860">
        <f t="shared" si="41"/>
        <v>12750</v>
      </c>
      <c r="H336" s="860">
        <f>G336</f>
        <v>12750</v>
      </c>
      <c r="I336" s="862"/>
      <c r="J336" s="860">
        <f>ΠΛΗΡΩΜΕΣ!AG517</f>
        <v>12750</v>
      </c>
      <c r="K336" s="960">
        <f t="shared" si="43"/>
        <v>0</v>
      </c>
      <c r="L336" s="860">
        <f t="shared" si="42"/>
        <v>0</v>
      </c>
      <c r="M336" s="862"/>
      <c r="N336" s="862"/>
      <c r="O336" s="863" t="s">
        <v>1154</v>
      </c>
      <c r="P336" s="915" t="s">
        <v>1073</v>
      </c>
      <c r="Q336" s="863"/>
      <c r="R336" s="863"/>
      <c r="S336" s="1033" t="s">
        <v>1070</v>
      </c>
      <c r="T336" s="1033"/>
      <c r="U336" s="1033" t="s">
        <v>1074</v>
      </c>
      <c r="V336" s="862" t="s">
        <v>494</v>
      </c>
      <c r="W336" s="862"/>
      <c r="X336" s="862"/>
      <c r="Y336" s="862"/>
    </row>
    <row r="337" spans="1:25" ht="75" x14ac:dyDescent="0.3">
      <c r="A337" s="1">
        <v>280</v>
      </c>
      <c r="B337" s="805">
        <v>7</v>
      </c>
      <c r="C337" s="805">
        <v>1</v>
      </c>
      <c r="D337" s="805">
        <v>408</v>
      </c>
      <c r="E337" s="947" t="s">
        <v>1081</v>
      </c>
      <c r="F337" s="809">
        <v>200000</v>
      </c>
      <c r="G337" s="809">
        <f t="shared" si="41"/>
        <v>200000</v>
      </c>
      <c r="H337" s="809">
        <v>200000</v>
      </c>
      <c r="I337" s="810"/>
      <c r="J337" s="810"/>
      <c r="K337" s="879">
        <f t="shared" si="43"/>
        <v>200000</v>
      </c>
      <c r="L337" s="809">
        <f t="shared" si="42"/>
        <v>200000</v>
      </c>
      <c r="M337" s="810"/>
      <c r="N337" s="810"/>
      <c r="O337" s="812"/>
      <c r="P337" s="812" t="s">
        <v>1082</v>
      </c>
      <c r="Q337" s="812"/>
      <c r="R337" s="812"/>
      <c r="S337" s="957" t="s">
        <v>1070</v>
      </c>
      <c r="T337" s="957"/>
      <c r="U337" s="957" t="s">
        <v>1074</v>
      </c>
      <c r="V337" s="810" t="s">
        <v>422</v>
      </c>
      <c r="W337" s="810"/>
      <c r="X337" s="810"/>
      <c r="Y337" s="810"/>
    </row>
    <row r="338" spans="1:25" ht="16.5" x14ac:dyDescent="0.3">
      <c r="A338" s="1">
        <v>281</v>
      </c>
      <c r="B338" s="805">
        <v>7</v>
      </c>
      <c r="C338" s="805">
        <v>1</v>
      </c>
      <c r="D338" s="805">
        <v>409</v>
      </c>
      <c r="E338" s="947" t="s">
        <v>1083</v>
      </c>
      <c r="F338" s="809">
        <v>200000</v>
      </c>
      <c r="G338" s="809">
        <f t="shared" si="41"/>
        <v>200000</v>
      </c>
      <c r="H338" s="810"/>
      <c r="I338" s="810"/>
      <c r="J338" s="810"/>
      <c r="K338" s="879">
        <f t="shared" si="43"/>
        <v>0</v>
      </c>
      <c r="L338" s="809">
        <f t="shared" si="42"/>
        <v>200000</v>
      </c>
      <c r="M338" s="810"/>
      <c r="N338" s="810"/>
      <c r="O338" s="812"/>
      <c r="P338" s="813" t="s">
        <v>1073</v>
      </c>
      <c r="Q338" s="812"/>
      <c r="R338" s="812"/>
      <c r="S338" s="957" t="s">
        <v>1070</v>
      </c>
      <c r="T338" s="957"/>
      <c r="U338" s="957" t="s">
        <v>1074</v>
      </c>
      <c r="V338" s="810" t="s">
        <v>422</v>
      </c>
      <c r="W338" s="810"/>
      <c r="X338" s="810"/>
      <c r="Y338" s="810"/>
    </row>
    <row r="339" spans="1:25" ht="38.25" x14ac:dyDescent="0.3">
      <c r="A339" s="1">
        <v>282</v>
      </c>
      <c r="B339" s="993">
        <v>7</v>
      </c>
      <c r="C339" s="993">
        <v>1</v>
      </c>
      <c r="D339" s="993">
        <v>410</v>
      </c>
      <c r="E339" s="994" t="s">
        <v>1084</v>
      </c>
      <c r="F339" s="995">
        <v>200000</v>
      </c>
      <c r="G339" s="995">
        <f t="shared" si="41"/>
        <v>200000</v>
      </c>
      <c r="H339" s="995">
        <v>200000</v>
      </c>
      <c r="I339" s="996"/>
      <c r="J339" s="996"/>
      <c r="K339" s="879">
        <f t="shared" si="43"/>
        <v>200000</v>
      </c>
      <c r="L339" s="995">
        <f t="shared" si="42"/>
        <v>200000</v>
      </c>
      <c r="M339" s="996"/>
      <c r="N339" s="996"/>
      <c r="O339" s="997"/>
      <c r="P339" s="998" t="s">
        <v>1085</v>
      </c>
      <c r="Q339" s="997"/>
      <c r="R339" s="997"/>
      <c r="S339" s="999" t="s">
        <v>1070</v>
      </c>
      <c r="T339" s="999"/>
      <c r="U339" s="999" t="s">
        <v>1074</v>
      </c>
      <c r="V339" s="996" t="s">
        <v>422</v>
      </c>
      <c r="W339" s="996"/>
      <c r="X339" s="996"/>
      <c r="Y339" s="996"/>
    </row>
    <row r="340" spans="1:25" ht="60" x14ac:dyDescent="0.3">
      <c r="A340" s="1">
        <v>283</v>
      </c>
      <c r="B340" s="993">
        <v>7</v>
      </c>
      <c r="C340" s="993">
        <v>1</v>
      </c>
      <c r="D340" s="993">
        <v>423</v>
      </c>
      <c r="E340" s="1000" t="s">
        <v>1103</v>
      </c>
      <c r="F340" s="879">
        <v>21080</v>
      </c>
      <c r="G340" s="995">
        <f>F340</f>
        <v>21080</v>
      </c>
      <c r="H340" s="880"/>
      <c r="I340" s="880"/>
      <c r="J340" s="880"/>
      <c r="K340" s="879">
        <f t="shared" si="43"/>
        <v>0</v>
      </c>
      <c r="L340" s="995">
        <f t="shared" si="42"/>
        <v>21080</v>
      </c>
      <c r="M340" s="880"/>
      <c r="N340" s="880"/>
      <c r="O340" s="882"/>
      <c r="P340" s="882" t="s">
        <v>428</v>
      </c>
      <c r="Q340" s="882"/>
      <c r="R340" s="882"/>
      <c r="S340" s="1001" t="s">
        <v>1114</v>
      </c>
      <c r="T340" s="880"/>
      <c r="U340" s="999" t="s">
        <v>1112</v>
      </c>
      <c r="V340" s="880"/>
      <c r="W340" s="880"/>
      <c r="X340" s="880"/>
      <c r="Y340" s="880"/>
    </row>
    <row r="341" spans="1:25" ht="30" x14ac:dyDescent="0.3">
      <c r="A341" s="1">
        <v>284</v>
      </c>
      <c r="B341" s="923">
        <v>4</v>
      </c>
      <c r="C341" s="923">
        <v>1</v>
      </c>
      <c r="D341" s="923">
        <v>497</v>
      </c>
      <c r="E341" s="1000" t="s">
        <v>1102</v>
      </c>
      <c r="F341" s="879">
        <v>1110000</v>
      </c>
      <c r="G341" s="995">
        <f t="shared" ref="G341:G344" si="44">F341</f>
        <v>1110000</v>
      </c>
      <c r="H341" s="995">
        <v>987199.06</v>
      </c>
      <c r="I341" s="880"/>
      <c r="J341" s="880"/>
      <c r="K341" s="879">
        <f t="shared" si="43"/>
        <v>987199.06</v>
      </c>
      <c r="L341" s="995">
        <f t="shared" si="42"/>
        <v>1110000</v>
      </c>
      <c r="M341" s="880"/>
      <c r="N341" s="880"/>
      <c r="O341" s="882"/>
      <c r="P341" s="882" t="s">
        <v>1082</v>
      </c>
      <c r="Q341" s="882"/>
      <c r="R341" s="882"/>
      <c r="S341" s="1001" t="s">
        <v>1115</v>
      </c>
      <c r="T341" s="880"/>
      <c r="U341" s="999" t="s">
        <v>1111</v>
      </c>
      <c r="V341" s="880"/>
      <c r="W341" s="880"/>
      <c r="X341" s="880"/>
      <c r="Y341" s="880"/>
    </row>
    <row r="342" spans="1:25" ht="75" x14ac:dyDescent="0.3">
      <c r="A342" s="1">
        <v>285</v>
      </c>
      <c r="B342" s="993">
        <v>7</v>
      </c>
      <c r="C342" s="993">
        <v>1</v>
      </c>
      <c r="D342" s="993">
        <v>422</v>
      </c>
      <c r="E342" s="1000" t="s">
        <v>1099</v>
      </c>
      <c r="F342" s="879">
        <v>50600</v>
      </c>
      <c r="G342" s="995">
        <f t="shared" si="44"/>
        <v>50600</v>
      </c>
      <c r="H342" s="995">
        <f>G342</f>
        <v>50600</v>
      </c>
      <c r="I342" s="880"/>
      <c r="J342" s="995">
        <f>ΠΛΗΡΩΜΕΣ!AG553</f>
        <v>30600</v>
      </c>
      <c r="K342" s="879">
        <f t="shared" si="43"/>
        <v>20000</v>
      </c>
      <c r="L342" s="995">
        <f t="shared" si="42"/>
        <v>20000</v>
      </c>
      <c r="M342" s="880"/>
      <c r="N342" s="880"/>
      <c r="O342" s="882"/>
      <c r="P342" s="882" t="s">
        <v>1082</v>
      </c>
      <c r="Q342" s="882"/>
      <c r="R342" s="882"/>
      <c r="S342" s="1001" t="s">
        <v>1114</v>
      </c>
      <c r="T342" s="880"/>
      <c r="U342" s="999" t="s">
        <v>1110</v>
      </c>
      <c r="V342" s="880"/>
      <c r="W342" s="880"/>
      <c r="X342" s="880"/>
      <c r="Y342" s="880"/>
    </row>
    <row r="343" spans="1:25" ht="30" x14ac:dyDescent="0.3">
      <c r="A343" s="1">
        <v>286</v>
      </c>
      <c r="B343" s="993">
        <v>7</v>
      </c>
      <c r="C343" s="993">
        <v>1</v>
      </c>
      <c r="D343" s="993">
        <v>424</v>
      </c>
      <c r="E343" s="1000" t="s">
        <v>1100</v>
      </c>
      <c r="F343" s="879">
        <v>195000</v>
      </c>
      <c r="G343" s="995">
        <f t="shared" si="44"/>
        <v>195000</v>
      </c>
      <c r="H343" s="995">
        <v>195000</v>
      </c>
      <c r="I343" s="880"/>
      <c r="J343" s="995">
        <f>ΠΛΗΡΩΜΕΣ!AG508</f>
        <v>35000</v>
      </c>
      <c r="K343" s="879">
        <f t="shared" si="43"/>
        <v>160000</v>
      </c>
      <c r="L343" s="995">
        <f t="shared" si="42"/>
        <v>160000</v>
      </c>
      <c r="M343" s="927">
        <v>45657</v>
      </c>
      <c r="N343" s="880"/>
      <c r="O343" s="882" t="s">
        <v>1149</v>
      </c>
      <c r="P343" s="882" t="s">
        <v>1082</v>
      </c>
      <c r="Q343" s="882"/>
      <c r="R343" s="882"/>
      <c r="S343" s="1001" t="s">
        <v>1114</v>
      </c>
      <c r="T343" s="880"/>
      <c r="U343" s="999" t="s">
        <v>1110</v>
      </c>
      <c r="V343" s="880"/>
      <c r="W343" s="880"/>
      <c r="X343" s="880"/>
      <c r="Y343" s="791" t="s">
        <v>1150</v>
      </c>
    </row>
    <row r="344" spans="1:25" ht="30" x14ac:dyDescent="0.3">
      <c r="A344" s="1">
        <v>287</v>
      </c>
      <c r="B344" s="923">
        <v>4</v>
      </c>
      <c r="C344" s="923">
        <v>1</v>
      </c>
      <c r="D344" s="923">
        <v>496</v>
      </c>
      <c r="E344" s="1000" t="s">
        <v>1101</v>
      </c>
      <c r="F344" s="879">
        <v>920000</v>
      </c>
      <c r="G344" s="879">
        <f t="shared" si="44"/>
        <v>920000</v>
      </c>
      <c r="H344" s="995">
        <v>920000</v>
      </c>
      <c r="I344" s="880"/>
      <c r="J344" s="880"/>
      <c r="K344" s="879">
        <f t="shared" si="43"/>
        <v>920000</v>
      </c>
      <c r="L344" s="879">
        <f t="shared" si="42"/>
        <v>920000</v>
      </c>
      <c r="M344" s="880"/>
      <c r="N344" s="880"/>
      <c r="O344" s="882"/>
      <c r="P344" s="882" t="s">
        <v>1082</v>
      </c>
      <c r="Q344" s="882"/>
      <c r="R344" s="882"/>
      <c r="S344" s="1001" t="s">
        <v>1114</v>
      </c>
      <c r="T344" s="880"/>
      <c r="U344" s="999" t="s">
        <v>1110</v>
      </c>
      <c r="V344" s="880"/>
      <c r="W344" s="880"/>
      <c r="X344" s="880"/>
      <c r="Y344" s="880"/>
    </row>
    <row r="345" spans="1:25" x14ac:dyDescent="0.25">
      <c r="A345" s="1">
        <v>288</v>
      </c>
    </row>
    <row r="346" spans="1:25" x14ac:dyDescent="0.25">
      <c r="A346" s="1">
        <v>289</v>
      </c>
    </row>
    <row r="349" spans="1:25" ht="18" x14ac:dyDescent="0.25">
      <c r="L349" s="988"/>
    </row>
  </sheetData>
  <sheetProtection formatCells="0" formatColumns="0" formatRows="0" insertColumns="0" insertRows="0" insertHyperlinks="0" deleteColumns="0" deleteRows="0" sort="0" autoFilter="0" pivotTables="0"/>
  <autoFilter ref="A15:Y346" xr:uid="{00000000-0009-0000-0000-000001000000}">
    <sortState ref="A31:Y228">
      <sortCondition sortBy="cellColor" ref="V15:V270" dxfId="0"/>
    </sortState>
  </autoFilter>
  <mergeCells count="12">
    <mergeCell ref="N4:O4"/>
    <mergeCell ref="N5:O5"/>
    <mergeCell ref="M2:O2"/>
    <mergeCell ref="N6:O6"/>
    <mergeCell ref="A2:D2"/>
    <mergeCell ref="G2:H2"/>
    <mergeCell ref="A4:D4"/>
    <mergeCell ref="B13:M13"/>
    <mergeCell ref="F14:H14"/>
    <mergeCell ref="A3:C3"/>
    <mergeCell ref="A5:C5"/>
    <mergeCell ref="A6:C6"/>
  </mergeCells>
  <hyperlinks>
    <hyperlink ref="N17" r:id="rId1" xr:uid="{00000000-0004-0000-0100-000000000000}"/>
    <hyperlink ref="U17" r:id="rId2" xr:uid="{00000000-0004-0000-0100-000001000000}"/>
    <hyperlink ref="N30" r:id="rId3" xr:uid="{00000000-0004-0000-0100-000002000000}"/>
    <hyperlink ref="N31" r:id="rId4" xr:uid="{00000000-0004-0000-0100-000003000000}"/>
    <hyperlink ref="N35" r:id="rId5" xr:uid="{00000000-0004-0000-0100-000004000000}"/>
    <hyperlink ref="U38" r:id="rId6" xr:uid="{00000000-0004-0000-0100-000005000000}"/>
    <hyperlink ref="N39" r:id="rId7" xr:uid="{00000000-0004-0000-0100-000006000000}"/>
    <hyperlink ref="N41" r:id="rId8" xr:uid="{00000000-0004-0000-0100-000007000000}"/>
    <hyperlink ref="N43" r:id="rId9" xr:uid="{00000000-0004-0000-0100-000008000000}"/>
    <hyperlink ref="S43" r:id="rId10" xr:uid="{00000000-0004-0000-0100-000009000000}"/>
    <hyperlink ref="N46" r:id="rId11" xr:uid="{00000000-0004-0000-0100-00000A000000}"/>
    <hyperlink ref="N52" r:id="rId12" xr:uid="{00000000-0004-0000-0100-00000B000000}"/>
    <hyperlink ref="N54" r:id="rId13" xr:uid="{00000000-0004-0000-0100-00000C000000}"/>
    <hyperlink ref="N79" r:id="rId14" xr:uid="{00000000-0004-0000-0100-00000D000000}"/>
    <hyperlink ref="N83" r:id="rId15" xr:uid="{00000000-0004-0000-0100-00000E000000}"/>
    <hyperlink ref="N84" r:id="rId16" xr:uid="{00000000-0004-0000-0100-00000F000000}"/>
    <hyperlink ref="N85" r:id="rId17" xr:uid="{00000000-0004-0000-0100-000010000000}"/>
    <hyperlink ref="N102" r:id="rId18" xr:uid="{00000000-0004-0000-0100-000011000000}"/>
    <hyperlink ref="U102" r:id="rId19" xr:uid="{00000000-0004-0000-0100-000012000000}"/>
    <hyperlink ref="U103" r:id="rId20" xr:uid="{00000000-0004-0000-0100-000013000000}"/>
    <hyperlink ref="U106" r:id="rId21" xr:uid="{00000000-0004-0000-0100-000014000000}"/>
    <hyperlink ref="N109" r:id="rId22" xr:uid="{00000000-0004-0000-0100-000015000000}"/>
    <hyperlink ref="U109" r:id="rId23" xr:uid="{00000000-0004-0000-0100-000016000000}"/>
    <hyperlink ref="N110" r:id="rId24" xr:uid="{00000000-0004-0000-0100-000017000000}"/>
    <hyperlink ref="U110" r:id="rId25" xr:uid="{00000000-0004-0000-0100-000018000000}"/>
    <hyperlink ref="S111" r:id="rId26" xr:uid="{00000000-0004-0000-0100-000019000000}"/>
    <hyperlink ref="U111" r:id="rId27" xr:uid="{00000000-0004-0000-0100-00001A000000}"/>
    <hyperlink ref="U114" r:id="rId28" xr:uid="{00000000-0004-0000-0100-00001B000000}"/>
    <hyperlink ref="N116" r:id="rId29" xr:uid="{00000000-0004-0000-0100-00001C000000}"/>
    <hyperlink ref="U116" r:id="rId30" xr:uid="{00000000-0004-0000-0100-00001D000000}"/>
    <hyperlink ref="U117" r:id="rId31" xr:uid="{00000000-0004-0000-0100-00001E000000}"/>
    <hyperlink ref="N56" r:id="rId32" xr:uid="{00000000-0004-0000-0100-00001F000000}"/>
    <hyperlink ref="N28" r:id="rId33" xr:uid="{00000000-0004-0000-0100-000020000000}"/>
    <hyperlink ref="S119" r:id="rId34" xr:uid="{00000000-0004-0000-0100-000021000000}"/>
    <hyperlink ref="U119" r:id="rId35" display="570/2015" xr:uid="{00000000-0004-0000-0100-000022000000}"/>
    <hyperlink ref="U120" r:id="rId36" display="107/2016" xr:uid="{00000000-0004-0000-0100-000023000000}"/>
    <hyperlink ref="U121" r:id="rId37" xr:uid="{00000000-0004-0000-0100-000024000000}"/>
    <hyperlink ref="E36" location="ΠΛΗΡΩΜΕΣ!A37" display="ΚΑΤΑΣΚΕΥΗ ΚΤΙΡΙΟΥ ΠΟΛΛΑΠΛΩΝ ΧΡΗΣΕΩΝ ΣΤΟ ΤΔ Ν. ΝΙΚΟΠΟΛΗΣ" xr:uid="{00000000-0004-0000-0100-000025000000}"/>
    <hyperlink ref="U122" r:id="rId38" xr:uid="{00000000-0004-0000-0100-000026000000}"/>
    <hyperlink ref="U123" r:id="rId39" xr:uid="{00000000-0004-0000-0100-000027000000}"/>
    <hyperlink ref="U124" r:id="rId40" xr:uid="{00000000-0004-0000-0100-000028000000}"/>
    <hyperlink ref="U125" r:id="rId41" xr:uid="{00000000-0004-0000-0100-000029000000}"/>
    <hyperlink ref="U126" r:id="rId42" xr:uid="{00000000-0004-0000-0100-00002A000000}"/>
    <hyperlink ref="U127" r:id="rId43" display="222/2016" xr:uid="{00000000-0004-0000-0100-00002B000000}"/>
    <hyperlink ref="U128" r:id="rId44" display="222/2016" xr:uid="{00000000-0004-0000-0100-00002C000000}"/>
    <hyperlink ref="U129" r:id="rId45" display="222/2016" xr:uid="{00000000-0004-0000-0100-00002D000000}"/>
    <hyperlink ref="U130" r:id="rId46" display="222/2016" xr:uid="{00000000-0004-0000-0100-00002E000000}"/>
    <hyperlink ref="U131" r:id="rId47" xr:uid="{00000000-0004-0000-0100-00002F000000}"/>
    <hyperlink ref="U132" r:id="rId48" display="222/2016" xr:uid="{00000000-0004-0000-0100-000030000000}"/>
    <hyperlink ref="U136" r:id="rId49" display="222/2016" xr:uid="{00000000-0004-0000-0100-000031000000}"/>
    <hyperlink ref="U137" r:id="rId50" display="222/2016" xr:uid="{00000000-0004-0000-0100-000032000000}"/>
    <hyperlink ref="N59" r:id="rId51" xr:uid="{00000000-0004-0000-0100-000033000000}"/>
    <hyperlink ref="N104" r:id="rId52" xr:uid="{00000000-0004-0000-0100-000034000000}"/>
    <hyperlink ref="S122" r:id="rId53" xr:uid="{00000000-0004-0000-0100-000035000000}"/>
    <hyperlink ref="U30" r:id="rId54" xr:uid="{00000000-0004-0000-0100-000036000000}"/>
    <hyperlink ref="S30" r:id="rId55" xr:uid="{00000000-0004-0000-0100-000037000000}"/>
    <hyperlink ref="U115" r:id="rId56" display="222/2016" xr:uid="{00000000-0004-0000-0100-000038000000}"/>
    <hyperlink ref="N119" r:id="rId57" xr:uid="{00000000-0004-0000-0100-000039000000}"/>
    <hyperlink ref="N34" r:id="rId58" xr:uid="{00000000-0004-0000-0100-00003A000000}"/>
    <hyperlink ref="E28" location="'ΠΛΗΡΩΜΕΣ 23-4-2015'!A8" display="ΜΟΥΣΙΟΛΟΓΙΚΗ ΚΑΙ ΑΡΧΙΤΕΚΤΟΝΙΚΗ - ΜΟΥΣΙΟΛΟΓΙΚΗ ΜΕΛΕΤΗ ΕΚΘΕΧΩΡΟΥ ΒΙΒΛΙΟΘΗΚΗΣ" xr:uid="{00000000-0004-0000-0100-00003B000000}"/>
    <hyperlink ref="E37" location="ΠΛΗΡΩΜΕΣ!A41" display="ΠΟΛΙΤΙΣΤΙΚΟ ΚΕΝΤΡΟ  ΑΡΓΙΛΟΥ" xr:uid="{00000000-0004-0000-0100-00003C000000}"/>
    <hyperlink ref="N29" r:id="rId59" xr:uid="{00000000-0004-0000-0100-00003D000000}"/>
    <hyperlink ref="N32" r:id="rId60" xr:uid="{00000000-0004-0000-0100-00003E000000}"/>
    <hyperlink ref="N38" r:id="rId61" xr:uid="{00000000-0004-0000-0100-00003F000000}"/>
    <hyperlink ref="E17" location="ΠΛΗΡΩΜΕΣ!A102" display="Μετατώπιση πυλώνων της ΔΕΗ στη Νέα Χαραυγή" xr:uid="{00000000-0004-0000-0100-000040000000}"/>
    <hyperlink ref="N145" r:id="rId62" xr:uid="{00000000-0004-0000-0100-000041000000}"/>
    <hyperlink ref="N138" r:id="rId63" xr:uid="{00000000-0004-0000-0100-000042000000}"/>
    <hyperlink ref="N137" r:id="rId64" xr:uid="{00000000-0004-0000-0100-000043000000}"/>
    <hyperlink ref="N136" r:id="rId65" xr:uid="{00000000-0004-0000-0100-000044000000}"/>
    <hyperlink ref="N132" r:id="rId66" xr:uid="{00000000-0004-0000-0100-000045000000}"/>
    <hyperlink ref="N131" r:id="rId67" xr:uid="{00000000-0004-0000-0100-000046000000}"/>
    <hyperlink ref="N130" r:id="rId68" xr:uid="{00000000-0004-0000-0100-000047000000}"/>
    <hyperlink ref="N129" r:id="rId69" xr:uid="{00000000-0004-0000-0100-000048000000}"/>
    <hyperlink ref="N128" r:id="rId70" xr:uid="{00000000-0004-0000-0100-000049000000}"/>
    <hyperlink ref="N127" r:id="rId71" xr:uid="{00000000-0004-0000-0100-00004A000000}"/>
    <hyperlink ref="N126" r:id="rId72" xr:uid="{00000000-0004-0000-0100-00004B000000}"/>
    <hyperlink ref="N125" r:id="rId73" xr:uid="{00000000-0004-0000-0100-00004C000000}"/>
    <hyperlink ref="N124" r:id="rId74" xr:uid="{00000000-0004-0000-0100-00004D000000}"/>
    <hyperlink ref="N123" r:id="rId75" xr:uid="{00000000-0004-0000-0100-00004E000000}"/>
    <hyperlink ref="N122" r:id="rId76" xr:uid="{00000000-0004-0000-0100-00004F000000}"/>
    <hyperlink ref="N121" r:id="rId77" xr:uid="{00000000-0004-0000-0100-000050000000}"/>
    <hyperlink ref="N120" r:id="rId78" xr:uid="{00000000-0004-0000-0100-000051000000}"/>
    <hyperlink ref="N86" r:id="rId79" xr:uid="{00000000-0004-0000-0100-000052000000}"/>
    <hyperlink ref="E34" location="ΠΛΗΡΩΜΕΣ!A84" display="ΑΠΑΛΛΟΤΡΙΩΣΕΙΣ-ΠΡΑΞΕΙΣ ΤΑΚΤΟΠΟΙΗΣΗΣ ΔΙΑΤΗΡΗΤΕΑ " xr:uid="{00000000-0004-0000-0100-000053000000}"/>
    <hyperlink ref="S145" r:id="rId80" xr:uid="{00000000-0004-0000-0100-000054000000}"/>
    <hyperlink ref="U138" r:id="rId81" xr:uid="{00000000-0004-0000-0100-000055000000}"/>
    <hyperlink ref="U145" r:id="rId82" xr:uid="{00000000-0004-0000-0100-000056000000}"/>
    <hyperlink ref="E79" location="ΠΛΗΡΩΜΕΣ!A54" display="Ανάπλαση κεντρικής πλατείας της Αιανής" xr:uid="{00000000-0004-0000-0100-000057000000}"/>
    <hyperlink ref="E33" location="'ΠΛΗΡΩΜΕΣ 23-4-2015'!A142" display="ΣΥΣΤΗΜΑΤΙΚΗ ΠΑΡΑΚΟΛΟΥΘΗΣΗ ΚΑΙ ΚΑΤΑΓΡΑΦΗ ΤΗΣ ΠΟΙΟΤΗΤΑΣ ΤΗΣ ΑΤΜΟΣΦΑΙΡΑΣ ΣΤΗΝ ΠΕΡΙΟΧΗ ΤΟΥ ΔΗΜΟΥ ΚΟΖΑΝΗΣ" xr:uid="{00000000-0004-0000-0100-000058000000}"/>
    <hyperlink ref="N33" r:id="rId83" xr:uid="{00000000-0004-0000-0100-000059000000}"/>
    <hyperlink ref="E86" location="'ΠΛΗΡΩΜΕΣ 23-4-2015'!A97" display="'ΠΛΗΡΩΜΕΣ 23-4-2015'!A97" xr:uid="{00000000-0004-0000-0100-00005A000000}"/>
    <hyperlink ref="N58" r:id="rId84" xr:uid="{00000000-0004-0000-0100-00005B000000}"/>
    <hyperlink ref="E80" location="'ΠΛΗΡΩΜΕΣ 23-4-2015'!A145" display="Συμπληρωματικές εργασίες ολοκλήρωσης γηπέδου 5Χ5 Τ Κ Αγίου Δημητρίου" xr:uid="{00000000-0004-0000-0100-00005C000000}"/>
    <hyperlink ref="E69" location="'ΠΛΗΡΩΜΕΣ 23-4-2015'!A162" display="Μελέτη για τη βελτιστοποίηση της διαχείρισης των Α.Σ.Α στο Δήμο Κοζάνης" xr:uid="{00000000-0004-0000-0100-00005D000000}"/>
    <hyperlink ref="N69" r:id="rId85" xr:uid="{00000000-0004-0000-0100-00005E000000}"/>
    <hyperlink ref="N80" r:id="rId86" xr:uid="{00000000-0004-0000-0100-00005F000000}"/>
    <hyperlink ref="E44" location="'ΠΛΗΡΩΜΕΣ 23-4-2015'!A84" display="«Προμήθεια, εγκατάσταση και θέση σε λειτουργία 16 Φ/Β διασυνδεδεμένων συστημάτων σε κτίρια και εγκαταστάσεις του Δήμου Κοζάνης» " xr:uid="{00000000-0004-0000-0100-000060000000}"/>
    <hyperlink ref="S39" r:id="rId87" xr:uid="{00000000-0004-0000-0100-000061000000}"/>
    <hyperlink ref="S38" r:id="rId88" xr:uid="{00000000-0004-0000-0100-000062000000}"/>
    <hyperlink ref="S17" r:id="rId89" xr:uid="{00000000-0004-0000-0100-000063000000}"/>
    <hyperlink ref="S18" r:id="rId90" display="173/16-13-7-2016" xr:uid="{00000000-0004-0000-0100-000064000000}"/>
    <hyperlink ref="S32" r:id="rId91" xr:uid="{00000000-0004-0000-0100-000065000000}"/>
    <hyperlink ref="S35" r:id="rId92" xr:uid="{00000000-0004-0000-0100-000066000000}"/>
    <hyperlink ref="S46" r:id="rId93" xr:uid="{00000000-0004-0000-0100-000067000000}"/>
    <hyperlink ref="S54" r:id="rId94" xr:uid="{00000000-0004-0000-0100-000068000000}"/>
    <hyperlink ref="S55" r:id="rId95" xr:uid="{00000000-0004-0000-0100-000069000000}"/>
    <hyperlink ref="S58" r:id="rId96" xr:uid="{00000000-0004-0000-0100-00006A000000}"/>
    <hyperlink ref="S59" r:id="rId97" xr:uid="{00000000-0004-0000-0100-00006B000000}"/>
    <hyperlink ref="S65" r:id="rId98" xr:uid="{00000000-0004-0000-0100-00006C000000}"/>
    <hyperlink ref="S66" r:id="rId99" xr:uid="{00000000-0004-0000-0100-00006D000000}"/>
    <hyperlink ref="S68" r:id="rId100" xr:uid="{00000000-0004-0000-0100-00006E000000}"/>
    <hyperlink ref="S70" r:id="rId101" xr:uid="{00000000-0004-0000-0100-00006F000000}"/>
    <hyperlink ref="S73" r:id="rId102" xr:uid="{00000000-0004-0000-0100-000070000000}"/>
    <hyperlink ref="S102" r:id="rId103" xr:uid="{00000000-0004-0000-0100-000071000000}"/>
    <hyperlink ref="S103" r:id="rId104" xr:uid="{00000000-0004-0000-0100-000072000000}"/>
    <hyperlink ref="S104" r:id="rId105" xr:uid="{00000000-0004-0000-0100-000073000000}"/>
    <hyperlink ref="S105" r:id="rId106" xr:uid="{00000000-0004-0000-0100-000074000000}"/>
    <hyperlink ref="S106" r:id="rId107" xr:uid="{00000000-0004-0000-0100-000075000000}"/>
    <hyperlink ref="S109" r:id="rId108" xr:uid="{00000000-0004-0000-0100-000076000000}"/>
    <hyperlink ref="S123" r:id="rId109" xr:uid="{00000000-0004-0000-0100-000077000000}"/>
    <hyperlink ref="S124" r:id="rId110" xr:uid="{00000000-0004-0000-0100-000078000000}"/>
    <hyperlink ref="S125" r:id="rId111" xr:uid="{00000000-0004-0000-0100-000079000000}"/>
    <hyperlink ref="S126" r:id="rId112" xr:uid="{00000000-0004-0000-0100-00007A000000}"/>
    <hyperlink ref="S127" r:id="rId113" xr:uid="{00000000-0004-0000-0100-00007B000000}"/>
    <hyperlink ref="S128" r:id="rId114" xr:uid="{00000000-0004-0000-0100-00007C000000}"/>
    <hyperlink ref="S129" r:id="rId115" xr:uid="{00000000-0004-0000-0100-00007D000000}"/>
    <hyperlink ref="S130" r:id="rId116" xr:uid="{00000000-0004-0000-0100-00007E000000}"/>
    <hyperlink ref="S131" r:id="rId117" xr:uid="{00000000-0004-0000-0100-00007F000000}"/>
    <hyperlink ref="S132" r:id="rId118" xr:uid="{00000000-0004-0000-0100-000080000000}"/>
    <hyperlink ref="S136" r:id="rId119" xr:uid="{00000000-0004-0000-0100-000081000000}"/>
    <hyperlink ref="S137" r:id="rId120" xr:uid="{00000000-0004-0000-0100-000082000000}"/>
    <hyperlink ref="S138" r:id="rId121" xr:uid="{00000000-0004-0000-0100-000083000000}"/>
    <hyperlink ref="S110" r:id="rId122" xr:uid="{00000000-0004-0000-0100-000084000000}"/>
    <hyperlink ref="S120" r:id="rId123" xr:uid="{00000000-0004-0000-0100-000085000000}"/>
    <hyperlink ref="S121" r:id="rId124" xr:uid="{00000000-0004-0000-0100-000086000000}"/>
    <hyperlink ref="S115" r:id="rId125" xr:uid="{00000000-0004-0000-0100-000087000000}"/>
    <hyperlink ref="S116" r:id="rId126" xr:uid="{00000000-0004-0000-0100-000088000000}"/>
    <hyperlink ref="S117" r:id="rId127" xr:uid="{00000000-0004-0000-0100-000089000000}"/>
    <hyperlink ref="S118" r:id="rId128" xr:uid="{00000000-0004-0000-0100-00008A000000}"/>
    <hyperlink ref="S114" r:id="rId129" xr:uid="{00000000-0004-0000-0100-00008B000000}"/>
    <hyperlink ref="U146" r:id="rId130" xr:uid="{00000000-0004-0000-0100-00008C000000}"/>
    <hyperlink ref="U147" r:id="rId131" display="642/2016" xr:uid="{00000000-0004-0000-0100-00008D000000}"/>
    <hyperlink ref="U149" r:id="rId132" xr:uid="{00000000-0004-0000-0100-00008E000000}"/>
    <hyperlink ref="U150" r:id="rId133" xr:uid="{00000000-0004-0000-0100-00008F000000}"/>
    <hyperlink ref="U151" r:id="rId134" xr:uid="{00000000-0004-0000-0100-000090000000}"/>
    <hyperlink ref="U152" r:id="rId135" xr:uid="{00000000-0004-0000-0100-000091000000}"/>
    <hyperlink ref="U153" r:id="rId136" xr:uid="{00000000-0004-0000-0100-000092000000}"/>
    <hyperlink ref="U155" r:id="rId137" display="699/2016" xr:uid="{00000000-0004-0000-0100-000093000000}"/>
    <hyperlink ref="U156" r:id="rId138" display="699/2016" xr:uid="{00000000-0004-0000-0100-000094000000}"/>
    <hyperlink ref="U157" r:id="rId139" xr:uid="{00000000-0004-0000-0100-000095000000}"/>
    <hyperlink ref="U158" r:id="rId140" display="699/2016" xr:uid="{00000000-0004-0000-0100-000096000000}"/>
    <hyperlink ref="U159" r:id="rId141" xr:uid="{00000000-0004-0000-0100-000097000000}"/>
    <hyperlink ref="U160" r:id="rId142" xr:uid="{00000000-0004-0000-0100-000098000000}"/>
    <hyperlink ref="U161" r:id="rId143" xr:uid="{00000000-0004-0000-0100-000099000000}"/>
    <hyperlink ref="U162" r:id="rId144" display="699/2016" xr:uid="{00000000-0004-0000-0100-00009A000000}"/>
    <hyperlink ref="U163" r:id="rId145" display="699/2016" xr:uid="{00000000-0004-0000-0100-00009B000000}"/>
    <hyperlink ref="U165" r:id="rId146" display="699/2016" xr:uid="{00000000-0004-0000-0100-00009C000000}"/>
    <hyperlink ref="U166" r:id="rId147" display="699/2016" xr:uid="{00000000-0004-0000-0100-00009D000000}"/>
    <hyperlink ref="U175" r:id="rId148" xr:uid="{00000000-0004-0000-0100-00009E000000}"/>
    <hyperlink ref="U176" r:id="rId149" xr:uid="{00000000-0004-0000-0100-00009F000000}"/>
    <hyperlink ref="U177" r:id="rId150" display="699/2016" xr:uid="{00000000-0004-0000-0100-0000A0000000}"/>
    <hyperlink ref="U178" r:id="rId151" xr:uid="{00000000-0004-0000-0100-0000A1000000}"/>
    <hyperlink ref="U180" r:id="rId152" xr:uid="{00000000-0004-0000-0100-0000A2000000}"/>
    <hyperlink ref="U181" r:id="rId153" display="699/2016" xr:uid="{00000000-0004-0000-0100-0000A3000000}"/>
    <hyperlink ref="U182" r:id="rId154" xr:uid="{00000000-0004-0000-0100-0000A4000000}"/>
    <hyperlink ref="U183" r:id="rId155" xr:uid="{00000000-0004-0000-0100-0000A5000000}"/>
    <hyperlink ref="U184" r:id="rId156" xr:uid="{00000000-0004-0000-0100-0000A6000000}"/>
    <hyperlink ref="U185" r:id="rId157" display="699/2016" xr:uid="{00000000-0004-0000-0100-0000A7000000}"/>
    <hyperlink ref="U186" r:id="rId158" xr:uid="{00000000-0004-0000-0100-0000A8000000}"/>
    <hyperlink ref="U187" r:id="rId159" xr:uid="{00000000-0004-0000-0100-0000A9000000}"/>
    <hyperlink ref="U188" r:id="rId160" xr:uid="{00000000-0004-0000-0100-0000AA000000}"/>
    <hyperlink ref="U189" r:id="rId161" display="699/2016" xr:uid="{00000000-0004-0000-0100-0000AB000000}"/>
    <hyperlink ref="U190" r:id="rId162" xr:uid="{00000000-0004-0000-0100-0000AC000000}"/>
    <hyperlink ref="U191" r:id="rId163" xr:uid="{00000000-0004-0000-0100-0000AD000000}"/>
    <hyperlink ref="U192" r:id="rId164" xr:uid="{00000000-0004-0000-0100-0000AE000000}"/>
    <hyperlink ref="U193" r:id="rId165" display="699/2016" xr:uid="{00000000-0004-0000-0100-0000AF000000}"/>
    <hyperlink ref="U194" r:id="rId166" xr:uid="{00000000-0004-0000-0100-0000B0000000}"/>
    <hyperlink ref="U195" r:id="rId167" display="699/2016" xr:uid="{00000000-0004-0000-0100-0000B1000000}"/>
    <hyperlink ref="U196" r:id="rId168" xr:uid="{00000000-0004-0000-0100-0000B2000000}"/>
    <hyperlink ref="U197" r:id="rId169" xr:uid="{00000000-0004-0000-0100-0000B3000000}"/>
    <hyperlink ref="U198" r:id="rId170" xr:uid="{00000000-0004-0000-0100-0000B4000000}"/>
    <hyperlink ref="U199" r:id="rId171" xr:uid="{00000000-0004-0000-0100-0000B5000000}"/>
    <hyperlink ref="U200" r:id="rId172" xr:uid="{00000000-0004-0000-0100-0000B6000000}"/>
    <hyperlink ref="U201" r:id="rId173" xr:uid="{00000000-0004-0000-0100-0000B7000000}"/>
    <hyperlink ref="U202" r:id="rId174" xr:uid="{00000000-0004-0000-0100-0000B8000000}"/>
    <hyperlink ref="U203" r:id="rId175" xr:uid="{00000000-0004-0000-0100-0000B9000000}"/>
    <hyperlink ref="N146" r:id="rId176" xr:uid="{00000000-0004-0000-0100-0000BA000000}"/>
    <hyperlink ref="N147" r:id="rId177" xr:uid="{00000000-0004-0000-0100-0000BB000000}"/>
    <hyperlink ref="N148" r:id="rId178" xr:uid="{00000000-0004-0000-0100-0000BC000000}"/>
    <hyperlink ref="N149" r:id="rId179" xr:uid="{00000000-0004-0000-0100-0000BD000000}"/>
    <hyperlink ref="N150" r:id="rId180" xr:uid="{00000000-0004-0000-0100-0000BE000000}"/>
    <hyperlink ref="N151" r:id="rId181" xr:uid="{00000000-0004-0000-0100-0000BF000000}"/>
    <hyperlink ref="N152" r:id="rId182" xr:uid="{00000000-0004-0000-0100-0000C0000000}"/>
    <hyperlink ref="N153" r:id="rId183" xr:uid="{00000000-0004-0000-0100-0000C1000000}"/>
    <hyperlink ref="E101" location="'ΠΛΗΡΩΜΕΣ 23-4-2015'!A167" display="ΟΛΟΚΛΗΡΩΣΗ ΑΘΛΗΤΙΚΩΝ ΕΓΚΑΤΑΣΤΑΣΕΩΝ ΑΙΑΝΗΣ" xr:uid="{00000000-0004-0000-0100-0000C2000000}"/>
    <hyperlink ref="E121" location="'ΠΛΗΡΩΜΕΣ 23-4-2015'!A160" display="Βελτίωση κυκλοφοριακών συνθηκών οικισμών" xr:uid="{00000000-0004-0000-0100-0000C3000000}"/>
    <hyperlink ref="N101" r:id="rId184" xr:uid="{00000000-0004-0000-0100-0000C4000000}"/>
    <hyperlink ref="E47" location="ΠΛΗΡΩΜΕΣ!A17" display="«Μελέτη επέκτασης δικτύων τηλεθέρμανσης Κοζάνης στους οικισμούς Κρόκου και Δρεπάνου" xr:uid="{00000000-0004-0000-0100-0000C5000000}"/>
    <hyperlink ref="S146" r:id="rId185" display="311/2016" xr:uid="{00000000-0004-0000-0100-0000C6000000}"/>
    <hyperlink ref="S147" r:id="rId186" display="311/2016" xr:uid="{00000000-0004-0000-0100-0000C7000000}"/>
    <hyperlink ref="S148" r:id="rId187" display="311/2016" xr:uid="{00000000-0004-0000-0100-0000C8000000}"/>
    <hyperlink ref="S149" r:id="rId188" display="311/2016" xr:uid="{00000000-0004-0000-0100-0000C9000000}"/>
    <hyperlink ref="S150" r:id="rId189" display="311/2016" xr:uid="{00000000-0004-0000-0100-0000CA000000}"/>
    <hyperlink ref="S151" r:id="rId190" display="311/2016" xr:uid="{00000000-0004-0000-0100-0000CB000000}"/>
    <hyperlink ref="S152" r:id="rId191" display="311/2016" xr:uid="{00000000-0004-0000-0100-0000CC000000}"/>
    <hyperlink ref="S153" r:id="rId192" display="311/2016" xr:uid="{00000000-0004-0000-0100-0000CD000000}"/>
    <hyperlink ref="S155" r:id="rId193" display="311/2016" xr:uid="{00000000-0004-0000-0100-0000CE000000}"/>
    <hyperlink ref="S156" r:id="rId194" display="311/2016" xr:uid="{00000000-0004-0000-0100-0000CF000000}"/>
    <hyperlink ref="S157" r:id="rId195" display="311/2016" xr:uid="{00000000-0004-0000-0100-0000D0000000}"/>
    <hyperlink ref="S158" r:id="rId196" display="311/2016" xr:uid="{00000000-0004-0000-0100-0000D1000000}"/>
    <hyperlink ref="S159" r:id="rId197" display="311/2016" xr:uid="{00000000-0004-0000-0100-0000D2000000}"/>
    <hyperlink ref="S160" r:id="rId198" display="311/2016" xr:uid="{00000000-0004-0000-0100-0000D3000000}"/>
    <hyperlink ref="S161" r:id="rId199" display="311/2016" xr:uid="{00000000-0004-0000-0100-0000D4000000}"/>
    <hyperlink ref="S162" r:id="rId200" display="311/2016" xr:uid="{00000000-0004-0000-0100-0000D5000000}"/>
    <hyperlink ref="S163" r:id="rId201" display="311/2016" xr:uid="{00000000-0004-0000-0100-0000D6000000}"/>
    <hyperlink ref="S164" r:id="rId202" display="311/2016" xr:uid="{00000000-0004-0000-0100-0000D7000000}"/>
    <hyperlink ref="S165" r:id="rId203" display="311/2016" xr:uid="{00000000-0004-0000-0100-0000D8000000}"/>
    <hyperlink ref="S166" r:id="rId204" display="311/2016" xr:uid="{00000000-0004-0000-0100-0000D9000000}"/>
    <hyperlink ref="S175" r:id="rId205" display="311/2016" xr:uid="{00000000-0004-0000-0100-0000DA000000}"/>
    <hyperlink ref="S176" r:id="rId206" display="311/2016" xr:uid="{00000000-0004-0000-0100-0000DB000000}"/>
    <hyperlink ref="S177" r:id="rId207" display="311/2016" xr:uid="{00000000-0004-0000-0100-0000DC000000}"/>
    <hyperlink ref="S178" r:id="rId208" display="311/2016" xr:uid="{00000000-0004-0000-0100-0000DD000000}"/>
    <hyperlink ref="S179" r:id="rId209" display="311/2016" xr:uid="{00000000-0004-0000-0100-0000DE000000}"/>
    <hyperlink ref="S180" r:id="rId210" display="311/2016" xr:uid="{00000000-0004-0000-0100-0000DF000000}"/>
    <hyperlink ref="S181" r:id="rId211" display="311/2016" xr:uid="{00000000-0004-0000-0100-0000E0000000}"/>
    <hyperlink ref="S182" r:id="rId212" display="311/2016" xr:uid="{00000000-0004-0000-0100-0000E1000000}"/>
    <hyperlink ref="S183" r:id="rId213" display="311/2016" xr:uid="{00000000-0004-0000-0100-0000E2000000}"/>
    <hyperlink ref="S184" r:id="rId214" display="311/2016" xr:uid="{00000000-0004-0000-0100-0000E3000000}"/>
    <hyperlink ref="S185" r:id="rId215" display="311/2016" xr:uid="{00000000-0004-0000-0100-0000E4000000}"/>
    <hyperlink ref="S186" r:id="rId216" display="311/2016" xr:uid="{00000000-0004-0000-0100-0000E5000000}"/>
    <hyperlink ref="S187" r:id="rId217" display="311/2016" xr:uid="{00000000-0004-0000-0100-0000E6000000}"/>
    <hyperlink ref="S188" r:id="rId218" display="311/2016" xr:uid="{00000000-0004-0000-0100-0000E7000000}"/>
    <hyperlink ref="S189" r:id="rId219" display="311/2016" xr:uid="{00000000-0004-0000-0100-0000E8000000}"/>
    <hyperlink ref="S190" r:id="rId220" display="311/2016" xr:uid="{00000000-0004-0000-0100-0000E9000000}"/>
    <hyperlink ref="S191" r:id="rId221" display="311/2016" xr:uid="{00000000-0004-0000-0100-0000EA000000}"/>
    <hyperlink ref="S192" r:id="rId222" display="311/2016" xr:uid="{00000000-0004-0000-0100-0000EB000000}"/>
    <hyperlink ref="S193" r:id="rId223" display="311/2016" xr:uid="{00000000-0004-0000-0100-0000EC000000}"/>
    <hyperlink ref="S194" r:id="rId224" display="311/2016" xr:uid="{00000000-0004-0000-0100-0000ED000000}"/>
    <hyperlink ref="S195" r:id="rId225" display="311/2016" xr:uid="{00000000-0004-0000-0100-0000EE000000}"/>
    <hyperlink ref="S196" r:id="rId226" display="311/2016" xr:uid="{00000000-0004-0000-0100-0000EF000000}"/>
    <hyperlink ref="S197" r:id="rId227" display="311/2016" xr:uid="{00000000-0004-0000-0100-0000F0000000}"/>
    <hyperlink ref="S198" r:id="rId228" display="311/2016" xr:uid="{00000000-0004-0000-0100-0000F1000000}"/>
    <hyperlink ref="S199" r:id="rId229" display="311/2016" xr:uid="{00000000-0004-0000-0100-0000F2000000}"/>
    <hyperlink ref="S200" r:id="rId230" display="311/2016" xr:uid="{00000000-0004-0000-0100-0000F3000000}"/>
    <hyperlink ref="S201" r:id="rId231" display="311/2016" xr:uid="{00000000-0004-0000-0100-0000F4000000}"/>
    <hyperlink ref="S202" r:id="rId232" display="311/2016" xr:uid="{00000000-0004-0000-0100-0000F5000000}"/>
    <hyperlink ref="S203" r:id="rId233" display="311/2016" xr:uid="{00000000-0004-0000-0100-0000F6000000}"/>
    <hyperlink ref="E40" location="'ΠΛΗΡΩΜΕΣ 23-4-2015'!A179" display="ΣΥΝΤΗΡΗΣΗ ΑΘΛΗΤΙΚΩΝ ΥΠΟΔΟΜΩΝ ΔΗΜΟΥ ΚΟΖΑΝΗΣ" xr:uid="{00000000-0004-0000-0100-0000F7000000}"/>
    <hyperlink ref="N40" r:id="rId234" xr:uid="{00000000-0004-0000-0100-0000F8000000}"/>
    <hyperlink ref="T17" r:id="rId235" xr:uid="{00000000-0004-0000-0100-0000F9000000}"/>
    <hyperlink ref="T35" r:id="rId236" display="311/2016" xr:uid="{00000000-0004-0000-0100-0000FA000000}"/>
    <hyperlink ref="T46" r:id="rId237" display="311/2016" xr:uid="{00000000-0004-0000-0100-0000FB000000}"/>
    <hyperlink ref="T55" r:id="rId238" display="311/2016" xr:uid="{00000000-0004-0000-0100-0000FC000000}"/>
    <hyperlink ref="T59" r:id="rId239" display="311/2016" xr:uid="{00000000-0004-0000-0100-0000FD000000}"/>
    <hyperlink ref="T65" r:id="rId240" display="311/2016" xr:uid="{00000000-0004-0000-0100-0000FE000000}"/>
    <hyperlink ref="T66" r:id="rId241" display="311/2016" xr:uid="{00000000-0004-0000-0100-0000FF000000}"/>
    <hyperlink ref="T68" r:id="rId242" display="311/2016" xr:uid="{00000000-0004-0000-0100-000000010000}"/>
    <hyperlink ref="T70" r:id="rId243" display="311/2016" xr:uid="{00000000-0004-0000-0100-000001010000}"/>
    <hyperlink ref="T73" r:id="rId244" display="311/2016" xr:uid="{00000000-0004-0000-0100-000002010000}"/>
    <hyperlink ref="T102" r:id="rId245" display="311/2016" xr:uid="{00000000-0004-0000-0100-000003010000}"/>
    <hyperlink ref="T103" r:id="rId246" display="311/2016" xr:uid="{00000000-0004-0000-0100-000004010000}"/>
    <hyperlink ref="N155" r:id="rId247" xr:uid="{00000000-0004-0000-0100-000005010000}"/>
    <hyperlink ref="N156" r:id="rId248" xr:uid="{00000000-0004-0000-0100-000006010000}"/>
    <hyperlink ref="N157" r:id="rId249" xr:uid="{00000000-0004-0000-0100-000007010000}"/>
    <hyperlink ref="N158" r:id="rId250" xr:uid="{00000000-0004-0000-0100-000008010000}"/>
    <hyperlink ref="N159" r:id="rId251" xr:uid="{00000000-0004-0000-0100-000009010000}"/>
    <hyperlink ref="N160" r:id="rId252" xr:uid="{00000000-0004-0000-0100-00000A010000}"/>
    <hyperlink ref="N161" r:id="rId253" xr:uid="{00000000-0004-0000-0100-00000B010000}"/>
    <hyperlink ref="N162" r:id="rId254" xr:uid="{00000000-0004-0000-0100-00000C010000}"/>
    <hyperlink ref="N164" r:id="rId255" xr:uid="{00000000-0004-0000-0100-00000D010000}"/>
    <hyperlink ref="N165" r:id="rId256" xr:uid="{00000000-0004-0000-0100-00000E010000}"/>
    <hyperlink ref="N166" r:id="rId257" xr:uid="{00000000-0004-0000-0100-00000F010000}"/>
    <hyperlink ref="N175" r:id="rId258" xr:uid="{00000000-0004-0000-0100-000010010000}"/>
    <hyperlink ref="N176" r:id="rId259" xr:uid="{00000000-0004-0000-0100-000011010000}"/>
    <hyperlink ref="N177" r:id="rId260" xr:uid="{00000000-0004-0000-0100-000012010000}"/>
    <hyperlink ref="N178" r:id="rId261" xr:uid="{00000000-0004-0000-0100-000013010000}"/>
    <hyperlink ref="N179" r:id="rId262" xr:uid="{00000000-0004-0000-0100-000014010000}"/>
    <hyperlink ref="N180" r:id="rId263" xr:uid="{00000000-0004-0000-0100-000015010000}"/>
    <hyperlink ref="N181" r:id="rId264" xr:uid="{00000000-0004-0000-0100-000016010000}"/>
    <hyperlink ref="N182" r:id="rId265" xr:uid="{00000000-0004-0000-0100-000017010000}"/>
    <hyperlink ref="N183" r:id="rId266" xr:uid="{00000000-0004-0000-0100-000018010000}"/>
    <hyperlink ref="N184" r:id="rId267" xr:uid="{00000000-0004-0000-0100-000019010000}"/>
    <hyperlink ref="N185" r:id="rId268" xr:uid="{00000000-0004-0000-0100-00001A010000}"/>
    <hyperlink ref="N186" r:id="rId269" xr:uid="{00000000-0004-0000-0100-00001B010000}"/>
    <hyperlink ref="N187" r:id="rId270" xr:uid="{00000000-0004-0000-0100-00001C010000}"/>
    <hyperlink ref="N188" r:id="rId271" xr:uid="{00000000-0004-0000-0100-00001D010000}"/>
    <hyperlink ref="N189" r:id="rId272" xr:uid="{00000000-0004-0000-0100-00001E010000}"/>
    <hyperlink ref="N190" r:id="rId273" xr:uid="{00000000-0004-0000-0100-00001F010000}"/>
    <hyperlink ref="N191" r:id="rId274" xr:uid="{00000000-0004-0000-0100-000020010000}"/>
    <hyperlink ref="N192" r:id="rId275" xr:uid="{00000000-0004-0000-0100-000021010000}"/>
    <hyperlink ref="N193" r:id="rId276" xr:uid="{00000000-0004-0000-0100-000022010000}"/>
    <hyperlink ref="N194" r:id="rId277" xr:uid="{00000000-0004-0000-0100-000023010000}"/>
    <hyperlink ref="N195" r:id="rId278" xr:uid="{00000000-0004-0000-0100-000024010000}"/>
    <hyperlink ref="N196" r:id="rId279" xr:uid="{00000000-0004-0000-0100-000025010000}"/>
    <hyperlink ref="N197" r:id="rId280" xr:uid="{00000000-0004-0000-0100-000026010000}"/>
    <hyperlink ref="N198" r:id="rId281" xr:uid="{00000000-0004-0000-0100-000027010000}"/>
    <hyperlink ref="N199" r:id="rId282" xr:uid="{00000000-0004-0000-0100-000028010000}"/>
    <hyperlink ref="N200" r:id="rId283" xr:uid="{00000000-0004-0000-0100-000029010000}"/>
    <hyperlink ref="N201" r:id="rId284" xr:uid="{00000000-0004-0000-0100-00002A010000}"/>
    <hyperlink ref="N202" r:id="rId285" xr:uid="{00000000-0004-0000-0100-00002B010000}"/>
    <hyperlink ref="N203" r:id="rId286" xr:uid="{00000000-0004-0000-0100-00002C010000}"/>
    <hyperlink ref="E110" location="'ΠΛΗΡΩΜΕΣ 23-4-2015'!A130" display="Ερευνητική συνδρομή στο Δήμο Kοζάνης για τη χάραξη δράσεων στροφής από τον κορεσμό προς τη Βιώσιμη Κινητικότητα - Πλαίσιο στρατηγικής για την ευαισθητοποίηση και κινητοποίηση της τοπικής κοινωνίας απέναντι σε προβλήματα περιβάλλοντος και μετακινήσεων" xr:uid="{00000000-0004-0000-0100-00002D010000}"/>
    <hyperlink ref="E116" location="'ΠΛΗΡΩΜΕΣ 23-4-2015'!A123" display="Μελέτες ωρίμανσης έργου δημιουργίας νέων κοιμητηριακών υποδομών στο Δήμο Κοζάνης" xr:uid="{00000000-0004-0000-0100-00002E010000}"/>
    <hyperlink ref="E109" location="'ΠΛΗΡΩΜΕΣ 23-4-2015'!A98" display="Παροχή υπηρεσιών Τεχνικού Συμβούλου του Δήμου Κοζάνης για την αναθεώρηση του           Β1’ Σταδίου του Γενικού Πολεοδομικού Σχεδίου (Γ.Π.Σ.) Δημοτικής     Ενότητας Κοζάνης" xr:uid="{00000000-0004-0000-0100-00002F010000}"/>
    <hyperlink ref="E117" location="'ΠΛΗΡΩΜΕΣ 23-4-2015'!A185" display="Μελέτη-Ολοκληρωμένος σχεδιασμός Διαχείρισης Απορριμμάτων του Δήμου Κοζάνης " xr:uid="{00000000-0004-0000-0100-000030010000}"/>
    <hyperlink ref="E118" location="'ΠΛΗΡΩΜΕΣ 23-4-2015'!A179" display="Ολοκληρωμένο πρόγραμμα ενημέρωσης Πόρτα-Πόρτα στο Δήμο Κοζάνης " xr:uid="{00000000-0004-0000-0100-000031010000}"/>
    <hyperlink ref="U118" r:id="rId287" xr:uid="{00000000-0004-0000-0100-000032010000}"/>
    <hyperlink ref="N117" r:id="rId288" xr:uid="{00000000-0004-0000-0100-000033010000}"/>
    <hyperlink ref="N118" r:id="rId289" xr:uid="{00000000-0004-0000-0100-000034010000}"/>
    <hyperlink ref="E124" location="'ΠΛΗΡΩΜΕΣ 23-4-2015'!A174" display="ΟΙΚΙΣΤΙΚΗ ΑΝΑΒΑΘΜΙΣΗ ΟΙΚΙΣΜΩΝ ΔΕ ΚΟΖΑΝΗΣ" xr:uid="{00000000-0004-0000-0100-000035010000}"/>
    <hyperlink ref="N154" r:id="rId290" xr:uid="{00000000-0004-0000-0100-000036010000}"/>
    <hyperlink ref="S154" r:id="rId291" display="311/2016" xr:uid="{00000000-0004-0000-0100-000037010000}"/>
    <hyperlink ref="U154" r:id="rId292" xr:uid="{00000000-0004-0000-0100-000038010000}"/>
    <hyperlink ref="N106" r:id="rId293" xr:uid="{00000000-0004-0000-0100-000039010000}"/>
    <hyperlink ref="E159" location="'ΠΛΗΡΩΜΕΣ 23-4-2015'!A197" display="ΣΥΝΔΕΣΕΙΣ ΟΚΩ ΚΤΗΡΙΩΝ ΖΕΠ" xr:uid="{00000000-0004-0000-0100-00003A010000}"/>
    <hyperlink ref="S19" r:id="rId294" xr:uid="{00000000-0004-0000-0100-00003B010000}"/>
    <hyperlink ref="S20" r:id="rId295" xr:uid="{00000000-0004-0000-0100-00003C010000}"/>
    <hyperlink ref="S21" r:id="rId296" xr:uid="{00000000-0004-0000-0100-00003D010000}"/>
    <hyperlink ref="S22" r:id="rId297" xr:uid="{00000000-0004-0000-0100-00003E010000}"/>
    <hyperlink ref="S23" r:id="rId298" xr:uid="{00000000-0004-0000-0100-00003F010000}"/>
    <hyperlink ref="S24" r:id="rId299" xr:uid="{00000000-0004-0000-0100-000040010000}"/>
    <hyperlink ref="S25" r:id="rId300" xr:uid="{00000000-0004-0000-0100-000041010000}"/>
    <hyperlink ref="S26" r:id="rId301" xr:uid="{00000000-0004-0000-0100-000042010000}"/>
    <hyperlink ref="S27" r:id="rId302" xr:uid="{00000000-0004-0000-0100-000043010000}"/>
    <hyperlink ref="S28" r:id="rId303" xr:uid="{00000000-0004-0000-0100-000044010000}"/>
    <hyperlink ref="S29" r:id="rId304" xr:uid="{00000000-0004-0000-0100-000045010000}"/>
    <hyperlink ref="S31" r:id="rId305" xr:uid="{00000000-0004-0000-0100-000046010000}"/>
    <hyperlink ref="S33" r:id="rId306" xr:uid="{00000000-0004-0000-0100-000047010000}"/>
    <hyperlink ref="S34" r:id="rId307" xr:uid="{00000000-0004-0000-0100-000048010000}"/>
    <hyperlink ref="S40" r:id="rId308" xr:uid="{00000000-0004-0000-0100-000049010000}"/>
    <hyperlink ref="S41" r:id="rId309" xr:uid="{00000000-0004-0000-0100-00004A010000}"/>
    <hyperlink ref="S42" r:id="rId310" xr:uid="{00000000-0004-0000-0100-00004B010000}"/>
    <hyperlink ref="S52" r:id="rId311" xr:uid="{00000000-0004-0000-0100-00004C010000}"/>
    <hyperlink ref="S53" r:id="rId312" xr:uid="{00000000-0004-0000-0100-00004D010000}"/>
    <hyperlink ref="S57" r:id="rId313" xr:uid="{00000000-0004-0000-0100-00004E010000}"/>
    <hyperlink ref="S60" r:id="rId314" xr:uid="{00000000-0004-0000-0100-00004F010000}"/>
    <hyperlink ref="S61" r:id="rId315" xr:uid="{00000000-0004-0000-0100-000050010000}"/>
    <hyperlink ref="S62" r:id="rId316" xr:uid="{00000000-0004-0000-0100-000051010000}"/>
    <hyperlink ref="S63" r:id="rId317" xr:uid="{00000000-0004-0000-0100-000052010000}"/>
    <hyperlink ref="S64" r:id="rId318" xr:uid="{00000000-0004-0000-0100-000053010000}"/>
    <hyperlink ref="S67" r:id="rId319" xr:uid="{00000000-0004-0000-0100-000054010000}"/>
    <hyperlink ref="S69" r:id="rId320" xr:uid="{00000000-0004-0000-0100-000055010000}"/>
    <hyperlink ref="S71" r:id="rId321" xr:uid="{00000000-0004-0000-0100-000056010000}"/>
    <hyperlink ref="S72" r:id="rId322" xr:uid="{00000000-0004-0000-0100-000057010000}"/>
    <hyperlink ref="S74" r:id="rId323" xr:uid="{00000000-0004-0000-0100-000058010000}"/>
    <hyperlink ref="S75" r:id="rId324" xr:uid="{00000000-0004-0000-0100-000059010000}"/>
    <hyperlink ref="S76" r:id="rId325" xr:uid="{00000000-0004-0000-0100-00005A010000}"/>
    <hyperlink ref="S77" r:id="rId326" xr:uid="{00000000-0004-0000-0100-00005B010000}"/>
    <hyperlink ref="S78" r:id="rId327" xr:uid="{00000000-0004-0000-0100-00005C010000}"/>
    <hyperlink ref="S79" r:id="rId328" xr:uid="{00000000-0004-0000-0100-00005D010000}"/>
    <hyperlink ref="S80" r:id="rId329" xr:uid="{00000000-0004-0000-0100-00005E010000}"/>
    <hyperlink ref="S81" r:id="rId330" xr:uid="{00000000-0004-0000-0100-00005F010000}"/>
    <hyperlink ref="S83" r:id="rId331" xr:uid="{00000000-0004-0000-0100-000060010000}"/>
    <hyperlink ref="S84" r:id="rId332" xr:uid="{00000000-0004-0000-0100-000061010000}"/>
    <hyperlink ref="S85" r:id="rId333" xr:uid="{00000000-0004-0000-0100-000062010000}"/>
    <hyperlink ref="S86" r:id="rId334" xr:uid="{00000000-0004-0000-0100-000063010000}"/>
    <hyperlink ref="S87" r:id="rId335" xr:uid="{00000000-0004-0000-0100-000064010000}"/>
    <hyperlink ref="S88" r:id="rId336" xr:uid="{00000000-0004-0000-0100-000065010000}"/>
    <hyperlink ref="S89" r:id="rId337" xr:uid="{00000000-0004-0000-0100-000066010000}"/>
    <hyperlink ref="S90" r:id="rId338" xr:uid="{00000000-0004-0000-0100-000067010000}"/>
    <hyperlink ref="S91" r:id="rId339" xr:uid="{00000000-0004-0000-0100-000068010000}"/>
    <hyperlink ref="S92" r:id="rId340" xr:uid="{00000000-0004-0000-0100-000069010000}"/>
    <hyperlink ref="S93" r:id="rId341" xr:uid="{00000000-0004-0000-0100-00006A010000}"/>
    <hyperlink ref="S94" r:id="rId342" xr:uid="{00000000-0004-0000-0100-00006B010000}"/>
    <hyperlink ref="S95" r:id="rId343" xr:uid="{00000000-0004-0000-0100-00006C010000}"/>
    <hyperlink ref="S96" r:id="rId344" xr:uid="{00000000-0004-0000-0100-00006D010000}"/>
    <hyperlink ref="S97" r:id="rId345" xr:uid="{00000000-0004-0000-0100-00006E010000}"/>
    <hyperlink ref="S98" r:id="rId346" xr:uid="{00000000-0004-0000-0100-00006F010000}"/>
    <hyperlink ref="S99" r:id="rId347" xr:uid="{00000000-0004-0000-0100-000070010000}"/>
    <hyperlink ref="S100" r:id="rId348" xr:uid="{00000000-0004-0000-0100-000071010000}"/>
    <hyperlink ref="S101" r:id="rId349" xr:uid="{00000000-0004-0000-0100-000072010000}"/>
    <hyperlink ref="T28" r:id="rId350" xr:uid="{00000000-0004-0000-0100-000073010000}"/>
    <hyperlink ref="T31" r:id="rId351" display="311/2016-13-12-2016" xr:uid="{00000000-0004-0000-0100-000074010000}"/>
    <hyperlink ref="T33" r:id="rId352" xr:uid="{00000000-0004-0000-0100-000075010000}"/>
    <hyperlink ref="T39" r:id="rId353" display="311/2016" xr:uid="{00000000-0004-0000-0100-000076010000}"/>
    <hyperlink ref="T69" r:id="rId354" xr:uid="{00000000-0004-0000-0100-000077010000}"/>
    <hyperlink ref="T74" r:id="rId355" display="311/2016-13-12-2016" xr:uid="{00000000-0004-0000-0100-000078010000}"/>
    <hyperlink ref="T85" r:id="rId356" xr:uid="{00000000-0004-0000-0100-000079010000}"/>
    <hyperlink ref="T86" r:id="rId357" xr:uid="{00000000-0004-0000-0100-00007A010000}"/>
    <hyperlink ref="T109" r:id="rId358" xr:uid="{00000000-0004-0000-0100-00007B010000}"/>
    <hyperlink ref="T110" r:id="rId359" xr:uid="{00000000-0004-0000-0100-00007C010000}"/>
    <hyperlink ref="T116" r:id="rId360" xr:uid="{00000000-0004-0000-0100-00007D010000}"/>
    <hyperlink ref="T118" r:id="rId361" xr:uid="{00000000-0004-0000-0100-00007E010000}"/>
    <hyperlink ref="T119" r:id="rId362" display="311/2016-13-12-2016" xr:uid="{00000000-0004-0000-0100-00007F010000}"/>
    <hyperlink ref="T21" r:id="rId363" xr:uid="{00000000-0004-0000-0100-000080010000}"/>
    <hyperlink ref="T32" r:id="rId364" xr:uid="{00000000-0004-0000-0100-000081010000}"/>
    <hyperlink ref="U18" r:id="rId365" xr:uid="{00000000-0004-0000-0100-000082010000}"/>
    <hyperlink ref="U19" r:id="rId366" display="37/2015" xr:uid="{00000000-0004-0000-0100-000083010000}"/>
    <hyperlink ref="U20" r:id="rId367" display="37/2015" xr:uid="{00000000-0004-0000-0100-000084010000}"/>
    <hyperlink ref="U21" r:id="rId368" xr:uid="{00000000-0004-0000-0100-000085010000}"/>
    <hyperlink ref="U22" r:id="rId369" xr:uid="{00000000-0004-0000-0100-000086010000}"/>
    <hyperlink ref="U26" r:id="rId370" xr:uid="{00000000-0004-0000-0100-000087010000}"/>
    <hyperlink ref="U27" r:id="rId371" display="37/2015" xr:uid="{00000000-0004-0000-0100-000088010000}"/>
    <hyperlink ref="U28" r:id="rId372" xr:uid="{00000000-0004-0000-0100-000089010000}"/>
    <hyperlink ref="U29" r:id="rId373" xr:uid="{00000000-0004-0000-0100-00008A010000}"/>
    <hyperlink ref="U32" r:id="rId374" xr:uid="{00000000-0004-0000-0100-00008B010000}"/>
    <hyperlink ref="U31" r:id="rId375" display="37/2015" xr:uid="{00000000-0004-0000-0100-00008C010000}"/>
    <hyperlink ref="U33" r:id="rId376" xr:uid="{00000000-0004-0000-0100-00008D010000}"/>
    <hyperlink ref="U34" r:id="rId377" display="37/2015" xr:uid="{00000000-0004-0000-0100-00008E010000}"/>
    <hyperlink ref="U35" r:id="rId378" display="37/2015" xr:uid="{00000000-0004-0000-0100-00008F010000}"/>
    <hyperlink ref="U39" r:id="rId379" xr:uid="{00000000-0004-0000-0100-000090010000}"/>
    <hyperlink ref="U40" r:id="rId380" display="37/2015" xr:uid="{00000000-0004-0000-0100-000091010000}"/>
    <hyperlink ref="U41" r:id="rId381" xr:uid="{00000000-0004-0000-0100-000092010000}"/>
    <hyperlink ref="U42" r:id="rId382" display="37/2015" xr:uid="{00000000-0004-0000-0100-000093010000}"/>
    <hyperlink ref="U43" r:id="rId383" xr:uid="{00000000-0004-0000-0100-000094010000}"/>
    <hyperlink ref="U46" r:id="rId384" display="37/2015" xr:uid="{00000000-0004-0000-0100-000095010000}"/>
    <hyperlink ref="U52" r:id="rId385" display="37/2015" xr:uid="{00000000-0004-0000-0100-000096010000}"/>
    <hyperlink ref="U54" r:id="rId386" xr:uid="{00000000-0004-0000-0100-000097010000}"/>
    <hyperlink ref="U55" r:id="rId387" xr:uid="{00000000-0004-0000-0100-000098010000}"/>
    <hyperlink ref="U58" r:id="rId388" xr:uid="{00000000-0004-0000-0100-000099010000}"/>
    <hyperlink ref="U59" r:id="rId389" xr:uid="{00000000-0004-0000-0100-00009A010000}"/>
    <hyperlink ref="U57" r:id="rId390" xr:uid="{00000000-0004-0000-0100-00009B010000}"/>
    <hyperlink ref="U60" r:id="rId391" display="37/2015" xr:uid="{00000000-0004-0000-0100-00009C010000}"/>
    <hyperlink ref="U61" r:id="rId392" display="37/2015" xr:uid="{00000000-0004-0000-0100-00009D010000}"/>
    <hyperlink ref="U64" r:id="rId393" xr:uid="{00000000-0004-0000-0100-00009E010000}"/>
    <hyperlink ref="U65" r:id="rId394" xr:uid="{00000000-0004-0000-0100-00009F010000}"/>
    <hyperlink ref="U66" r:id="rId395" xr:uid="{00000000-0004-0000-0100-0000A0010000}"/>
    <hyperlink ref="U68" r:id="rId396" xr:uid="{00000000-0004-0000-0100-0000A1010000}"/>
    <hyperlink ref="U69" r:id="rId397" xr:uid="{00000000-0004-0000-0100-0000A2010000}"/>
    <hyperlink ref="U70" r:id="rId398" xr:uid="{00000000-0004-0000-0100-0000A3010000}"/>
    <hyperlink ref="U71" r:id="rId399" xr:uid="{00000000-0004-0000-0100-0000A4010000}"/>
    <hyperlink ref="U72" r:id="rId400" xr:uid="{00000000-0004-0000-0100-0000A5010000}"/>
    <hyperlink ref="U73" r:id="rId401" xr:uid="{00000000-0004-0000-0100-0000A6010000}"/>
    <hyperlink ref="U76" r:id="rId402" xr:uid="{00000000-0004-0000-0100-0000A7010000}"/>
    <hyperlink ref="U77" r:id="rId403" display="37/2015" xr:uid="{00000000-0004-0000-0100-0000A8010000}"/>
    <hyperlink ref="U78" r:id="rId404" xr:uid="{00000000-0004-0000-0100-0000A9010000}"/>
    <hyperlink ref="U79" r:id="rId405" display="37/2015" xr:uid="{00000000-0004-0000-0100-0000AA010000}"/>
    <hyperlink ref="U80" r:id="rId406" xr:uid="{00000000-0004-0000-0100-0000AB010000}"/>
    <hyperlink ref="U81" r:id="rId407" display="37/2015" xr:uid="{00000000-0004-0000-0100-0000AC010000}"/>
    <hyperlink ref="U83" r:id="rId408" xr:uid="{00000000-0004-0000-0100-0000AD010000}"/>
    <hyperlink ref="U84" r:id="rId409" xr:uid="{00000000-0004-0000-0100-0000AE010000}"/>
    <hyperlink ref="U85" r:id="rId410" xr:uid="{00000000-0004-0000-0100-0000AF010000}"/>
    <hyperlink ref="U86" r:id="rId411" xr:uid="{00000000-0004-0000-0100-0000B0010000}"/>
    <hyperlink ref="U87" r:id="rId412" xr:uid="{00000000-0004-0000-0100-0000B1010000}"/>
    <hyperlink ref="U88" r:id="rId413" xr:uid="{00000000-0004-0000-0100-0000B2010000}"/>
    <hyperlink ref="U89" r:id="rId414" xr:uid="{00000000-0004-0000-0100-0000B3010000}"/>
    <hyperlink ref="U90" r:id="rId415" xr:uid="{00000000-0004-0000-0100-0000B4010000}"/>
    <hyperlink ref="U91" r:id="rId416" xr:uid="{00000000-0004-0000-0100-0000B5010000}"/>
    <hyperlink ref="U92" r:id="rId417" xr:uid="{00000000-0004-0000-0100-0000B6010000}"/>
    <hyperlink ref="U93" r:id="rId418" xr:uid="{00000000-0004-0000-0100-0000B7010000}"/>
    <hyperlink ref="U94" r:id="rId419" xr:uid="{00000000-0004-0000-0100-0000B8010000}"/>
    <hyperlink ref="U95" r:id="rId420" xr:uid="{00000000-0004-0000-0100-0000B9010000}"/>
    <hyperlink ref="U96" r:id="rId421" xr:uid="{00000000-0004-0000-0100-0000BA010000}"/>
    <hyperlink ref="U97" r:id="rId422" xr:uid="{00000000-0004-0000-0100-0000BB010000}"/>
    <hyperlink ref="U98" r:id="rId423" xr:uid="{00000000-0004-0000-0100-0000BC010000}"/>
    <hyperlink ref="U99" r:id="rId424" xr:uid="{00000000-0004-0000-0100-0000BD010000}"/>
    <hyperlink ref="U100" r:id="rId425" xr:uid="{00000000-0004-0000-0100-0000BE010000}"/>
    <hyperlink ref="U101" r:id="rId426" xr:uid="{00000000-0004-0000-0100-0000BF010000}"/>
    <hyperlink ref="U104" r:id="rId427" xr:uid="{00000000-0004-0000-0100-0000C0010000}"/>
    <hyperlink ref="U105" r:id="rId428" xr:uid="{00000000-0004-0000-0100-0000C1010000}"/>
    <hyperlink ref="D28" r:id="rId429" display="ΕΝΤΑΓΜΕΝΑ ΕΡΓΑ\ΟΛΟΚΛΗΡΩΜΕΝΑ\ΜΟΥΣΕΙΟΛΟΓΙΚΗ" xr:uid="{00000000-0004-0000-0100-0000C2010000}"/>
    <hyperlink ref="D33" r:id="rId430" display="ΕΝΤΑΓΜΕΝΑ ΕΡΓΑ\ΟΛΟΚΛΗΡΩΜΕΝΑ\ΠΟΙΟΤΗΤΑ ΑΤΜΟΣΦΑΙΡΑΣ" xr:uid="{00000000-0004-0000-0100-0000C3010000}"/>
    <hyperlink ref="D34" r:id="rId431" display="ΕΝΤΑΓΜΕΝΑ ΕΡΓΑ\ΑΠΑΛΛΟΤΡΙΩΣΕΙΣ-ΠΡΑΞΕΙΣ ΤΑΚΤΟΠΟΙΗΣΗΣ" xr:uid="{00000000-0004-0000-0100-0000C4010000}"/>
    <hyperlink ref="D35" r:id="rId432" display="ΕΝΤΑΓΜΕΝΑ ΕΡΓΑ\ΚΤΙΡΙΑ ΚΟΙΝΩΝΙΚΩΝ ΥΠΟΔΟΜΩΝ" xr:uid="{00000000-0004-0000-0100-0000C5010000}"/>
    <hyperlink ref="D40" r:id="rId433" display="ΕΝΤΑΓΜΕΝΑ ΕΡΓΑ\ΣΥΝΤΗΡΗΣΗ ΑΘΛΗΤΙΚΩΝ ΥΠΟΔΟΜΩΝ" xr:uid="{00000000-0004-0000-0100-0000C6010000}"/>
    <hyperlink ref="D46" r:id="rId434" display="ΕΝΤΑΓΜΕΝΑ ΕΡΓΑ\ΜΕΛΕΤΕΣ ΩΡΙΜΑΝΣΗΣ .....2014-20120" xr:uid="{00000000-0004-0000-0100-0000C7010000}"/>
    <hyperlink ref="D52" r:id="rId435" display="ΕΝΤΑΓΜΕΝΑ ΕΡΓΑ\ΟΛΟΚΛΗΡΩΣΗ Β ΣΤΑΔΙΟΥ ....ΠΟΝΤΟΚΩΜΗΣ" xr:uid="{00000000-0004-0000-0100-0000C8010000}"/>
    <hyperlink ref="D69" r:id="rId436" display="ΕΝΤΑΓΜΕΝΑ ΕΡΓΑ\ΟΛΟΚΛΗΡΩΜΕΝΑ\ΒΕΛΤΙΣΤΟΠΟΙΗΣΗ ΔΙΑΧΕΙΡΙΣΗΣ ΣΤΕΡΕΩΝ ΑΠ ΑΣΑ" xr:uid="{00000000-0004-0000-0100-0000C9010000}"/>
    <hyperlink ref="D79" r:id="rId437" display="ΕΝΤΑΓΜΕΝΑ ΕΡΓΑ\ΟΛΟΚΛΗΡΩΜΕΝΑ\ΠΛΑΤΕΙΑ ΑΙΑΝΗΣ" xr:uid="{00000000-0004-0000-0100-0000CA010000}"/>
    <hyperlink ref="D80" r:id="rId438" display="ΕΝΤΑΓΜΕΝΑ ΕΡΓΑ\ΟΛΟΚΛΗΡΩΜΕΝΑ\ΓΗΠΕΔΟ 5Χ5 ΑΓ ΔΗΜ" xr:uid="{00000000-0004-0000-0100-0000CB010000}"/>
    <hyperlink ref="D101" r:id="rId439" display="ΕΝΤΑΓΜΕΝΑ ΕΡΓΑ\ΟΛΟΚΛΗΡΩΜΕΝΑ\ΟΛΟΚΛΗΡΩΣΗ ΑΘΛ ΕΓΚΑΤ ΑΙΑΝΗΣ" xr:uid="{00000000-0004-0000-0100-0000CC010000}"/>
    <hyperlink ref="D109" r:id="rId440" display="ΕΝΤΑΓΜΕΝΑ ΕΡΓΑ\ΑΝΑΘΕΩΡΗΣΗ ΤΟΥ Β1 ΣΤΑΔΙΟΥ ΓΠΣ" xr:uid="{00000000-0004-0000-0100-0000CD010000}"/>
    <hyperlink ref="D110" r:id="rId441" display="ΕΝΤΑΓΜΕΝΑ ΕΡΓΑ\ΟΛΟΚΛΗΡΩΜΕΝΑ\ΣΒΑΚ" xr:uid="{00000000-0004-0000-0100-0000CE010000}"/>
    <hyperlink ref="D116" r:id="rId442" display="ΕΝΤΑΓΜΕΝΑ ΕΡΓΑ\ΚΟΙΜΗΤΗΡΙΑ" xr:uid="{00000000-0004-0000-0100-0000CF010000}"/>
    <hyperlink ref="D117" r:id="rId443" display="ΕΝΤΑΓΜΕΝΑ ΕΡΓΑ\ΟΛΟΚΛΗΡΩΜΕΝΑ\ΜΕΛΕΤΗ-ΟΛΟΚΛΗΡΩΜΕΝΟΣ ΣΧΕΔΙΑΣΜΟΣ ΔΙΑΧ ΑΠΟΡ" xr:uid="{00000000-0004-0000-0100-0000D0010000}"/>
    <hyperlink ref="D119" r:id="rId444" display="128" xr:uid="{00000000-0004-0000-0100-0000D1010000}"/>
    <hyperlink ref="D121" r:id="rId445" display="93" xr:uid="{00000000-0004-0000-0100-0000D2010000}"/>
    <hyperlink ref="D124" r:id="rId446" display="ΕΝΤΑΓΜΕΝΑ ΕΡΓΑ\ΟΛΟΚΛΗΡΩΜΕΝΑ\ΟΙΚΙΣΤΙΚΗ ΑΝΑΒΑΘΜΙΣΗ ΟΙΚΙΣΜΩΝ" xr:uid="{00000000-0004-0000-0100-0000D3010000}"/>
    <hyperlink ref="D159" r:id="rId447" display="ΕΝΤΑΓΜΕΝΑ ΕΡΓΑ\ΟΛΟΚΛΗΡΩΜΕΝΑ\ΣΥΝΔΕΣΕΙΣ ΟΚΩ" xr:uid="{00000000-0004-0000-0100-0000D4010000}"/>
    <hyperlink ref="U204" r:id="rId448" display="134/2017" xr:uid="{00000000-0004-0000-0100-0000D5010000}"/>
    <hyperlink ref="U205" r:id="rId449" display="134/2017" xr:uid="{00000000-0004-0000-0100-0000D6010000}"/>
    <hyperlink ref="U206" r:id="rId450" display="134/2017" xr:uid="{00000000-0004-0000-0100-0000D7010000}"/>
    <hyperlink ref="U207" r:id="rId451" xr:uid="{00000000-0004-0000-0100-0000D8010000}"/>
    <hyperlink ref="U214" r:id="rId452" xr:uid="{00000000-0004-0000-0100-0000D9010000}"/>
    <hyperlink ref="U215" r:id="rId453" xr:uid="{00000000-0004-0000-0100-0000DA010000}"/>
    <hyperlink ref="U216" r:id="rId454" xr:uid="{00000000-0004-0000-0100-0000DB010000}"/>
    <hyperlink ref="U217" r:id="rId455" xr:uid="{00000000-0004-0000-0100-0000DC010000}"/>
    <hyperlink ref="U218" r:id="rId456" display="134/2017" xr:uid="{00000000-0004-0000-0100-0000DD010000}"/>
    <hyperlink ref="U219" r:id="rId457" xr:uid="{00000000-0004-0000-0100-0000DE010000}"/>
    <hyperlink ref="N217" r:id="rId458" xr:uid="{00000000-0004-0000-0100-0000DF010000}"/>
    <hyperlink ref="N207" r:id="rId459" xr:uid="{00000000-0004-0000-0100-0000E0010000}"/>
    <hyperlink ref="T87" r:id="rId460" xr:uid="{00000000-0004-0000-0100-0000E1010000}"/>
    <hyperlink ref="T88" r:id="rId461" xr:uid="{00000000-0004-0000-0100-0000E2010000}"/>
    <hyperlink ref="T89" r:id="rId462" xr:uid="{00000000-0004-0000-0100-0000E3010000}"/>
    <hyperlink ref="T90" r:id="rId463" xr:uid="{00000000-0004-0000-0100-0000E4010000}"/>
    <hyperlink ref="T91" r:id="rId464" xr:uid="{00000000-0004-0000-0100-0000E5010000}"/>
    <hyperlink ref="T92" r:id="rId465" xr:uid="{00000000-0004-0000-0100-0000E6010000}"/>
    <hyperlink ref="T93" r:id="rId466" xr:uid="{00000000-0004-0000-0100-0000E7010000}"/>
    <hyperlink ref="T94" r:id="rId467" xr:uid="{00000000-0004-0000-0100-0000E8010000}"/>
    <hyperlink ref="T95" r:id="rId468" xr:uid="{00000000-0004-0000-0100-0000E9010000}"/>
    <hyperlink ref="T96" r:id="rId469" xr:uid="{00000000-0004-0000-0100-0000EA010000}"/>
    <hyperlink ref="T97" r:id="rId470" xr:uid="{00000000-0004-0000-0100-0000EB010000}"/>
    <hyperlink ref="T98" r:id="rId471" xr:uid="{00000000-0004-0000-0100-0000EC010000}"/>
    <hyperlink ref="T121" r:id="rId472" xr:uid="{00000000-0004-0000-0100-0000ED010000}"/>
    <hyperlink ref="T163" r:id="rId473" display=" 84/2017-31-3-2017" xr:uid="{00000000-0004-0000-0100-0000EE010000}"/>
    <hyperlink ref="N163" r:id="rId474" xr:uid="{00000000-0004-0000-0100-0000EF010000}"/>
    <hyperlink ref="N204" r:id="rId475" xr:uid="{00000000-0004-0000-0100-0000F0010000}"/>
    <hyperlink ref="N205" r:id="rId476" xr:uid="{00000000-0004-0000-0100-0000F1010000}"/>
    <hyperlink ref="N206" r:id="rId477" xr:uid="{00000000-0004-0000-0100-0000F2010000}"/>
    <hyperlink ref="N218" r:id="rId478" xr:uid="{00000000-0004-0000-0100-0000F3010000}"/>
    <hyperlink ref="N219" r:id="rId479" xr:uid="{00000000-0004-0000-0100-0000F4010000}"/>
    <hyperlink ref="S204" r:id="rId480" xr:uid="{00000000-0004-0000-0100-0000F5010000}"/>
    <hyperlink ref="S205" r:id="rId481" xr:uid="{00000000-0004-0000-0100-0000F6010000}"/>
    <hyperlink ref="S206" r:id="rId482" xr:uid="{00000000-0004-0000-0100-0000F7010000}"/>
    <hyperlink ref="S207" r:id="rId483" xr:uid="{00000000-0004-0000-0100-0000F8010000}"/>
    <hyperlink ref="S208" r:id="rId484" xr:uid="{00000000-0004-0000-0100-0000F9010000}"/>
    <hyperlink ref="S209" r:id="rId485" xr:uid="{00000000-0004-0000-0100-0000FA010000}"/>
    <hyperlink ref="S210" r:id="rId486" xr:uid="{00000000-0004-0000-0100-0000FB010000}"/>
    <hyperlink ref="S211" r:id="rId487" xr:uid="{00000000-0004-0000-0100-0000FC010000}"/>
    <hyperlink ref="S212" r:id="rId488" xr:uid="{00000000-0004-0000-0100-0000FD010000}"/>
    <hyperlink ref="S213" r:id="rId489" xr:uid="{00000000-0004-0000-0100-0000FE010000}"/>
    <hyperlink ref="S214" r:id="rId490" xr:uid="{00000000-0004-0000-0100-0000FF010000}"/>
    <hyperlink ref="S215" r:id="rId491" xr:uid="{00000000-0004-0000-0100-000000020000}"/>
    <hyperlink ref="S216" r:id="rId492" xr:uid="{00000000-0004-0000-0100-000001020000}"/>
    <hyperlink ref="S217" r:id="rId493" xr:uid="{00000000-0004-0000-0100-000002020000}"/>
    <hyperlink ref="S218" r:id="rId494" xr:uid="{00000000-0004-0000-0100-000003020000}"/>
    <hyperlink ref="S219" r:id="rId495" xr:uid="{00000000-0004-0000-0100-000004020000}"/>
    <hyperlink ref="E126" location="'ΠΛΗΡΩΜΕΣ 23-4-2015'!A204" display="ΑΠΟΚΑΤΑΣΤΑΣΗ ΔΗΜ. ΚΤΙΡΙΩΝ ΟΙΚΙΣΜΩΝ ΑΝΩ ΚΩΜΗΣ, ΟΙΝΟΗΣ, ΠΕΤΡΑΝΩΝ, ΜΗΛΕΑΣ, ΠΤΕΛΕΑΣ, ΣΙΔΕΡΩΝ &amp; ΝΕΑΣ ΝΙΚΟΠΟΛΗΣ" xr:uid="{00000000-0004-0000-0100-000005020000}"/>
    <hyperlink ref="E125" location="'ΠΛΗΡΩΜΕΣ 23-4-2015'!A289" display="ΚΑΤΑΣΚΕΥΗ ΤΕΧΝΙΚΩΝ ΕΡΓΩΝ ΤΚ ΚΑΙΣΑΡΕΙΑΣ, ΚΑΠΝΟΧΩΡΙΟΥ, ΚΑΤΩ ΚΩΜΗΣ, ΡΟΔΙΑΝΗΣ, ΡΥΑΚΙΟΥ" xr:uid="{00000000-0004-0000-0100-000006020000}"/>
    <hyperlink ref="E131" location="'ΠΛΗΡΩΜΕΣ 23-4-2015'!A216" display="ΣΥΝΤΗΡΗΣΗ ΚΤΙΡΙΟΥ ΠΟΛΑΠΛΩΝ ΧΡΗΣΕΩΝ &amp; ΛΟΙΠΩΝ ΚΤΙΡΙΩΝ ΤΚ ΑΓΙΟΥ ΔΗΜΗΤΡΙΟΥ" xr:uid="{00000000-0004-0000-0100-000007020000}"/>
    <hyperlink ref="E105" location="'ΠΛΗΡΩΜΕΣ 23-4-2015'!A24" display="ΚΑΤΑΣΚΕΥΗ ΒΑΣΕΩΝ ΠΕΡΙΦΡΑΞΕΩΝ ΓΗΠΕΔΟΥ ΑΙΑΝΗΣ " xr:uid="{00000000-0004-0000-0100-000008020000}"/>
    <hyperlink ref="U220" r:id="rId496" xr:uid="{00000000-0004-0000-0100-000009020000}"/>
    <hyperlink ref="U221" r:id="rId497" xr:uid="{00000000-0004-0000-0100-00000A020000}"/>
    <hyperlink ref="U222" r:id="rId498" display="260/2017" xr:uid="{00000000-0004-0000-0100-00000B020000}"/>
    <hyperlink ref="U223" r:id="rId499" display="260/2017" xr:uid="{00000000-0004-0000-0100-00000C020000}"/>
    <hyperlink ref="N220" r:id="rId500" xr:uid="{00000000-0004-0000-0100-00000D020000}"/>
    <hyperlink ref="N221" r:id="rId501" xr:uid="{00000000-0004-0000-0100-00000E020000}"/>
    <hyperlink ref="N222" r:id="rId502" xr:uid="{00000000-0004-0000-0100-00000F020000}"/>
    <hyperlink ref="N223" r:id="rId503" xr:uid="{00000000-0004-0000-0100-000010020000}"/>
    <hyperlink ref="N224" r:id="rId504" xr:uid="{00000000-0004-0000-0100-000011020000}"/>
    <hyperlink ref="N68" r:id="rId505" xr:uid="{00000000-0004-0000-0100-000012020000}"/>
    <hyperlink ref="E123" location="'ΠΛΗΡΩΜΕΣ 23-4-2015'!A233" display="ΔΙΚΤΥΟ ΟΜΒΡΙΩΝ ΥΔΑΤΩΝ ΤΚ ΔΡΕΠΑΝΟΥ" xr:uid="{00000000-0004-0000-0100-000013020000}"/>
    <hyperlink ref="D123" r:id="rId506" display="16" xr:uid="{00000000-0004-0000-0100-000014020000}"/>
    <hyperlink ref="N108" r:id="rId507" xr:uid="{00000000-0004-0000-0100-000015020000}"/>
    <hyperlink ref="E107" location="'ΠΛΗΡΩΜΕΣ 23-4-2015'!A237" display="ΛΕΙΤΟΥΡΓΙΚΗ ΑΝΑΒΑΘΜΙΣΗ ΚΑΙ ΕΝΟΠΟΙΗΣΗ ΓΕΩΓΡΑΦΙΚΩΝ ΣΥΣΤΗΜΑΤΩΝ ΠΛΗΡΟΦΟΡΙΩΝ (ΓΠΣ) ΤΟΥ ΔΗΜΟΥ ΚΟΖΑΝΗΣ ΚΑΙ ΤΗΣ ΔΗΜΟΤΙΚΗΣ ΕΠΙΧΕΙΡΙΣΗΣ ΥΔΡΕΥΣΗΣ ΚΟΖΑΝΗΣ (ΔΕΥΑΚ)»" xr:uid="{00000000-0004-0000-0100-000016020000}"/>
    <hyperlink ref="E108" location="'ΠΛΗΡΩΜΕΣ 23-4-2015'!A243" display="ΠΡΟΜΗΘΕΙΑ ΜΗΧΑΝΟΓΡΑΦΙΚΟΥ ΕΞΟΠΛΙΣΜΟΥ ΣΤΑ ΠΛΑΙΣΙΑ ΛΕΙΤΟΥΡΓΙΚΗΣ ΑΝΑΒΑΘΜΙΣΗΣ ΚΑΙ ΕΝΟΠΟΙΗΣΗΣ ΓΕΩΓΡΑΦΙΚΩΝ ΣΥΣΤΗΜΑΤΩΝ ΠΛΗΡΟΦΟΡΙΩΝ (GIS) ΤΟΥ ΔΗΜΟΥ ΚΟΖΑΝΗΣ ΚΑΙ ΤΗΣ ΔΗΜΟΤΙΚΗΣ ΕΠΙΧΕΙΡΗΣΗΣ ΥΔΡΕΥΣΗΣ ΚΟΖΑΝΗΣ (ΔΕΥΑΚ)" xr:uid="{00000000-0004-0000-0100-000017020000}"/>
    <hyperlink ref="D17" r:id="rId508" display="ΕΝΤΑΓΜΕΝΑ ΕΡΓΑ\ΟΛΟΚΛΗΡΩΜΕΝΑ\ΜΕΤΑΤΟΠΙΣΗ ΠΥΛΩΝΩΝ ΔΕΗ" xr:uid="{00000000-0004-0000-0100-000018020000}"/>
    <hyperlink ref="D29" r:id="rId509" display="ΕΝΤΑΓΜΕΝΑ ΕΡΓΑ\ΟΛΟΚΛΗΡΩΜΕΝΑ\ΕΠΕΚΤΑΣΗ ΚΑΙ ΛΕΙΤΟΥΡΓΙΑ ΑΣΥΡΜΑΤΟΥ ΔΙΚΤΥΟΥ ΣΤΟΝ ΚΑΛΛΙΚΡΑΤΙΚΟ ΔΗΜΟ ΚΟΖΑΝΗΣ" xr:uid="{00000000-0004-0000-0100-000019020000}"/>
    <hyperlink ref="D32" r:id="rId510" display="ΕΝΤΑΓΜΕΝΑ ΕΡΓΑ\ΟΛΟΚΛΗΡΩΜΕΝΑ\ΣΤΡΑΤΗΓΙΚΟ ΣΧΕΔΙΟ ΜΑΡΚΕΤΙΝΓ" xr:uid="{00000000-0004-0000-0100-00001A020000}"/>
    <hyperlink ref="D38" r:id="rId511" display="ΕΝΤΑΓΜΕΝΑ ΕΡΓΑ\ΟΛΟΚΛΗΡΩΜΕΝΑ\ΕΠΙΚΑΙΡΟΠΟΙΗΣΗ ΓΠΣ" xr:uid="{00000000-0004-0000-0100-00001B020000}"/>
    <hyperlink ref="D39" r:id="rId512" display="ΕΝΤΑΓΜΕΝΑ ΕΡΓΑ\ΟΛΟΚΛΗΡΩΜΕΝΑ\ΥΠΟΔΟΜΕΣ ΥΓΕΙΟΝΟΜΙΚΟΥ ΕΝΔΙΑΦΕΡΟΝΤΟΣ" xr:uid="{00000000-0004-0000-0100-00001C020000}"/>
    <hyperlink ref="D54" r:id="rId513" display="ΕΝΤΑΓΜΕΝΑ ΕΡΓΑ\ΟΛΟΚΛΗΡΩΜΕΝΑ\1η ΣΥΜΠΛΗΡΩΜΑΤΚΗ ΒΙΒΛ" xr:uid="{00000000-0004-0000-0100-00001D020000}"/>
    <hyperlink ref="D58" r:id="rId514" display="ΕΝΤΑΓΜΕΝΑ ΕΡΓΑ\ΟΛΟΚΛΗΡΩΜΕΝΑ\ΕΛΕΓΧΟΣ ΠΟΙΟΤΗΤΑΣ ΥΔΑΤΩΝ" xr:uid="{00000000-0004-0000-0100-00001E020000}"/>
    <hyperlink ref="D59" r:id="rId515" display="ΕΝΤΑΓΜΕΝΑ ΕΡΓΑ\ΟΛΟΚΛΗΡΩΜΕΝΑ\ΠΕΡΙΒΑΛΛΟΝΤΙΚΕΣ ΑΔΕΙΟΔΟΤΗΣΕΙΣ ΚΑΙ" xr:uid="{00000000-0004-0000-0100-00001F020000}"/>
    <hyperlink ref="D68" r:id="rId516" display="ΕΝΤΑΓΜΕΝΑ ΕΡΓΑ\ΟΛΟΚΛΗΡΩΜΕΝΑ\ΒΙΠΕ" xr:uid="{00000000-0004-0000-0100-000020020000}"/>
    <hyperlink ref="D102" r:id="rId517" display="ΕΝΤΑΓΜΕΝΑ ΕΡΓΑ\ΟΛΟΚΛΗΡΩΜΕΝΑ\ΘΥΡΟΦΡΑΓΜΑ ΣΟΥΛΟΥ" xr:uid="{00000000-0004-0000-0100-000021020000}"/>
    <hyperlink ref="D131" r:id="rId518" display="105" xr:uid="{00000000-0004-0000-0100-000022020000}"/>
    <hyperlink ref="E114" r:id="rId519" display="Προμήθεια- εγκατάσταση υπόγειων συστημάτων προσωρινής αποθήκευσης απορριμμάτων με συμπίεση, προϋπολογισμού διακοσίων δέκα χιλιάδων ευρώ " xr:uid="{00000000-0004-0000-0100-000023020000}"/>
    <hyperlink ref="E157" location="'ΠΛΗΡΩΜΕΣ 23-4-2015'!A239" display="ΠΡΟΜΗΘΕΙΑ ΗΛΕΚΤΡΟΝΙΚΟΥ ΕΞΟΠΛΙΣΜΟΥ ΚΛΕΙΣΤΟΥ ΓΥΜΝΑΣΤΗΡΙΟΥ ΛΕΥΚΟΒΡΥΣΗΣ" xr:uid="{00000000-0004-0000-0100-000024020000}"/>
    <hyperlink ref="N114" r:id="rId520" xr:uid="{00000000-0004-0000-0100-000025020000}"/>
    <hyperlink ref="D105" r:id="rId521" display="ΕΝΤΑΓΜΕΝΑ ΕΡΓΑ\ΟΛΟΚΛΗΡΩΜΕΝΑ\ΚΑΤΑΣΚΕΥΗ ΒΑΣΕΩΝ ΠΕΡΙΦΡΑΞΕΩΝ ΓΗΠΕΔΟΥ ΑΙΑΝΗΣ" xr:uid="{00000000-0004-0000-0100-000026020000}"/>
    <hyperlink ref="D138" r:id="rId522" display="10" xr:uid="{00000000-0004-0000-0100-000027020000}"/>
    <hyperlink ref="D86" r:id="rId523" display="ΕΝΤΑΓΜΕΝΑ ΕΡΓΑ\ΟΛΟΚΛΗΡΩΜΕΝΑ\ΕΝΕΡΓ ΑΝΑΒ ΑΘΛ ΚΕΝΤ ΔΗΜ ΚΟΖ" xr:uid="{00000000-0004-0000-0100-000028020000}"/>
    <hyperlink ref="D176" r:id="rId524" display="153" xr:uid="{00000000-0004-0000-0100-000029020000}"/>
    <hyperlink ref="E161" location="'ΠΛΗΡΩΜΕΣ 23-4-2015'!A234" display="ΒΕΛΤΙΩΣΗ ΚΥΚΛΟΦΟΡΙΑΚΩΝ ΣΥΝΘΗΚΩΝ ΜΕΤΑΞΥ ΟΙΚΙΣΜΩΝ" xr:uid="{00000000-0004-0000-0100-00002A020000}"/>
    <hyperlink ref="O149" r:id="rId525" xr:uid="{00000000-0004-0000-0100-00002B020000}"/>
    <hyperlink ref="D161" r:id="rId526" display="ΕΝΤΑΓΜΕΝΑ ΕΡΓΑ\ΟΛΟΚΛΗΡΩΜΕΝΑ\ΒΕΛΤΙΩΣΗ ΚΥΚΛ ΣΥΝΘ ΜΕΤΑΞΥ ΟΙΚ 2017" xr:uid="{00000000-0004-0000-0100-00002C020000}"/>
    <hyperlink ref="D120" r:id="rId527" display="ΕΝΤΑΓΜΕΝΑ ΕΡΓΑ\ΟΛΟΚΛΗΡΩΜΕΝΑ\ΕΚΣΥΓΧΡΟΝΙΣΜΟΣ-ΒΕΛΤ ΧΩΡΩΝ ΠΡΑΣΙΝΟΥ-ΑΝΑΨ" xr:uid="{00000000-0004-0000-0100-00002D020000}"/>
    <hyperlink ref="D132" r:id="rId528" display="ΕΝΤΑΓΜΕΝΑ ΕΡΓΑ\ΣΧΕΔΙΑΣΜΟΣ ΒΑΑ ΕΡΜΟΥ ΛΑΣΣΑΝΗ" xr:uid="{00000000-0004-0000-0100-00002E020000}"/>
    <hyperlink ref="E204" location="'ΠΛΗΡΩΜΕΣ 23-4-2015'!A265" display="ΑΠΑΛΛΟΤΡΙΩΣΕΙΣ-ΠΡΑΞΕΙΣ ΤΑΚΤΟΠΟΙΗΣΗΣ ΔΙΑΤΗΡΗΤΕΑ  ΠΟΛΗΣ ΚΟΖΑΝΗΣ" xr:uid="{00000000-0004-0000-0100-00002F020000}"/>
    <hyperlink ref="E81" location="'ΠΛΗΡΩΜΕΣ 23-4-2015'!A270" display="ΜΕΤΑΦΟΡΑ ΒΙΒΛΙΟΘΗΚΗΣ" xr:uid="{00000000-0004-0000-0100-000030020000}"/>
    <hyperlink ref="E191" location="'ΠΛΗΡΩΜΕΣ 23-4-2015'!A276" display="ΜΙΚΡΟΒΙΟΛΟΓΙΚΟΣ ΕΛΕΓΧΟΣ ΥΔΑΤΩΝ ΒΟΣΚΟΤΟΠΩΝ" xr:uid="{00000000-0004-0000-0100-000031020000}"/>
    <hyperlink ref="E115" location="'ΠΛΗΡΩΜΕΣ 23-4-2015'!A283" display="Συμπληρωματικές εργασίες για την ολοκλήρωση του κτιρίου Βιβλιοθήκης" xr:uid="{00000000-0004-0000-0100-000032020000}"/>
    <hyperlink ref="N115" r:id="rId529" xr:uid="{00000000-0004-0000-0100-000033020000}"/>
    <hyperlink ref="T30" r:id="rId530" xr:uid="{00000000-0004-0000-0100-000034020000}"/>
    <hyperlink ref="T124" r:id="rId531" xr:uid="{00000000-0004-0000-0100-000035020000}"/>
    <hyperlink ref="T125" r:id="rId532" display="264/09-10-2017" xr:uid="{00000000-0004-0000-0100-000036020000}"/>
    <hyperlink ref="T130" r:id="rId533" display="264/09-10-2017" xr:uid="{00000000-0004-0000-0100-000037020000}"/>
    <hyperlink ref="D104" r:id="rId534" display="ΕΝΤΑΓΜΕΝΑ ΕΡΓΑ\ΟΛΟΚΛΗΡΩΜΕΝΑ\ΕΞΟΙΚΟΝΟΜΗΣΗ ΕΝΕΡΓΕΙΑΣ ΣΤΟ ΔΗΜΟΤΙΚΟ ΦΩΤΙΣΜΟ ΤΟΥ ΔΗΜΟΥ ΚΟΖΑΝΗΣ" xr:uid="{00000000-0004-0000-0100-000038020000}"/>
    <hyperlink ref="D114" r:id="rId535" display="ΕΝΤΑΓΜΕΝΑ ΕΡΓΑ\ΟΛΟΚΛΗΡΩΜΕΝΑ\ΠΡΟΝΗΘΕΙΑ ΕΓΚΑΤΑΣΤΑΣΗ ΥΠΟΓΕΙΩΝ ΣΥΣΤΗΜΑΤΩΝ" xr:uid="{00000000-0004-0000-0100-000039020000}"/>
    <hyperlink ref="E120" location="'ΠΛΗΡΩΜΕΣ 23-4-2015'!A284" display="Εκσυγχρονισμός-Βελτίωση χώρων πρασίνου-αναψυχής" xr:uid="{00000000-0004-0000-0100-00003A020000}"/>
    <hyperlink ref="E130" location="'ΠΛΗΡΩΜΕΣ 23-4-2015'!A288" display="ΚΑΤΑΣΚΕΥΗ ΠΑΙΔΙΚΗΣ ΧΑΡΑΣ ΣΤΟ ΟΤ 81 ΝΕΟΥ ΟΙΚΙΣΜΟΥ ΚΛΕΙΤΟΥ ΚΟΖΑΝΗΣ " xr:uid="{00000000-0004-0000-0100-00003B020000}"/>
    <hyperlink ref="E64" location="'ΠΛΗΡΩΜΕΣ 23-4-2015'!A293" display="Μελέτη υπόγειων νερών πόλης Κοζάνης για αστικό και περιαστικό πράσινο" xr:uid="{00000000-0004-0000-0100-00003C020000}"/>
    <hyperlink ref="N225" r:id="rId536" xr:uid="{00000000-0004-0000-0100-00003D020000}"/>
    <hyperlink ref="U225" r:id="rId537" xr:uid="{00000000-0004-0000-0100-00003E020000}"/>
    <hyperlink ref="T127" r:id="rId538" display="264/09-10-2017" xr:uid="{00000000-0004-0000-0100-00003F020000}"/>
    <hyperlink ref="E127" location="'ΠΛΗΡΩΜΕΣ 23-4-2015'!A229" display="ΕΣΩΤΕΡΙΚΗ ΟΔΟΠΟΙΙΑ ΟΙΚΙΣΜΟΥ ΝΕΑΣ ΠΟΝΤΟΚΩΜΗΣ (Α΄ ΦΑΣΗ ΧΩΜΑΤΟΥΡΓΙΚΑ)" xr:uid="{00000000-0004-0000-0100-000040020000}"/>
    <hyperlink ref="E202" location="'ΠΛΗΡΩΜΕΣ 23-4-2015'!A305" display="ΕΠΕΚΤΑΣΗ ΤΟΥ ΠΡΟΓΡΑΜΜΑΤΟΣ ΔΙΑΧΕΙΡΙΣΗΣ ΒΙΟΑΠΟΒΛΗΤΩΝ" xr:uid="{00000000-0004-0000-0100-000041020000}"/>
    <hyperlink ref="E201" location="'ΠΛΗΡΩΜΕΣ 23-4-2015'!A309" display="ΠΡΟΒΟΛΗ ΠΕΖΟΠΟΡΙΚΟΥ ΤΟΥΡΙΣΜΟΥ" xr:uid="{00000000-0004-0000-0100-000042020000}"/>
    <hyperlink ref="D191" r:id="rId539" display="ΕΝΤΑΓΜΕΝΑ ΕΡΓΑ\ΟΛΟΚΛΗΡΩΜΕΝΑ\ΜΙΚΡΟΒΙΟΛΟΓΙΚΟΣ ΕΛΕΓΧΟΣ ΥΔΑΤΩΝ ΒΟΣΚ" xr:uid="{00000000-0004-0000-0100-000043020000}"/>
    <hyperlink ref="D219" r:id="rId540" display="ΕΝΤΑΓΜΕΝΑ ΕΡΓΑ\ΟΛΟΚΛΗΡΩΜΕΝΑ\ΜΕΛΕΤΗ ΓΕΩΛΟΓΙΚΗΣ ΚΛΕΙΤΟΥ" xr:uid="{00000000-0004-0000-0100-000044020000}"/>
    <hyperlink ref="D125" r:id="rId541" display="ΕΝΤΑΓΜΕΝΑ ΕΡΓΑ\ΟΛΟΚΛΗΡΩΜΕΝΑ\ΚΑΤΑΣΚΕΥ ΤΕΧΝ ΕΡΓΩΝ ΚΑΙΣΑΡΕΙΑΣ ΚΛΠ" xr:uid="{00000000-0004-0000-0100-000045020000}"/>
    <hyperlink ref="D126" r:id="rId542" display="ΕΝΤΑΓΜΕΝΑ ΕΡΓΑ\ΟΛΟΚΛΗΡΩΜΕΝΑ\ΑΠΟΚΑΤΑΣΤΑΣΗ ΔΗΜ ΚΤΙΡΙΩΝ" xr:uid="{00000000-0004-0000-0100-000046020000}"/>
    <hyperlink ref="D165" r:id="rId543" display="ΕΝΤΑΓΜΕΝΑ ΕΡΓΑ\ΝΟΕΜΒΡΙΟΣ 2016\ΑΠΟΚΑΤΑΣΤΑΣΗ ΟΔΩΝ ΠΟΛΗΣ &amp; ΤΚ ΚΟΖΑΝΗΣ" xr:uid="{00000000-0004-0000-0100-000047020000}"/>
    <hyperlink ref="D164" r:id="rId544" display="ΕΝΤΑΓΜΕΝΑ ΕΡΓΑ\ΝΟΕΜΒΡΙΟΣ 2016\ΟΙΚΙΣΤΙΚΗ &amp; ΠΕΡΙΒΑΛΛΟΝΤΙΚΗ ΑΝΑΒΑΘΜΙΣΗ ΤΚ ΔΕ ΕΛΛΗΣΠΟΝΤΟΥ, Δ.Ε. ΔΗΜ. ΥΨΗΛΑΝΤΗ, ΠΤΕΛΕΑΣ &amp; ΟΙΝΟΗΣ" xr:uid="{00000000-0004-0000-0100-000048020000}"/>
    <hyperlink ref="D197" r:id="rId545" display="ΕΝΤΑΓΜΕΝΑ ΕΡΓΑ\ΟΛΟΚΛΗΡΩΜΕΝΑ\ΠΙΛΟΤΙΚΗ ΕΦΑΡΜΟΓΗ ΗΛ ΥΔΡΟΜΕΤΡΩΝ ΑΡΔΕΥΣΗΣ" xr:uid="{00000000-0004-0000-0100-000049020000}"/>
    <hyperlink ref="E190" location="'ΠΛΗΡΩΜΕΣ 23-4-2015'!A294" display="ΠΡΟΜΗΘΕΙΑ ΣΤΑΘΕΡΟΥ ΕΞΟΠΛΙΣΜΟΥ ΓΙΑ ΠΑΡΟΧΗ ΥΠΗΡΕΣΙΩΝ ΤΟΥ ΤΜΗΜΑΤΟΣ ΚΑΘΑΡΙΟΤΗΤΑΣ ΤΟΥ ΔΗΜΟΥ ΚΟΖΑΝΗΣ" xr:uid="{00000000-0004-0000-0100-00004A020000}"/>
    <hyperlink ref="E165" location="'ΠΛΗΡΩΜΕΣ 23-4-2015'!A299" display="ΑΠΟΚΑΤΑΣΤΑΣΗ ΟΔΩΝ Δ.ΚΟΖΑΝΗΣ" xr:uid="{00000000-0004-0000-0100-00004B020000}"/>
    <hyperlink ref="E178" location="'ΠΛΗΡΩΜΕΣ 23-4-2015'!A289" display="ΒΕΛΤΙΩΣΗ ΛΕΙΤΟΥΡΓΙΚΟΤΗΤΑΣ &amp; ΕΠΕΚΤΑΣΕΙΣ ΥΦΙΣΤΑΜΕΝΩΝ ΑΡΔΕΥΤΙΚΩΝ ΔΙΚΤΥΩΝ " xr:uid="{00000000-0004-0000-0100-00004C020000}"/>
    <hyperlink ref="D178" r:id="rId546" display="ΕΝΤΑΓΜΕΝΑ ΕΡΓΑ\ΝΟΕΜΒΡΙΟΣ 2016\ΒΕΛΤΙΩΣΗ ΛΕΙΤ &amp; ΕΠΕΚΤΑΣΕΙΣ ΥΦ ΑΡΔΕΥΤ ΔΙΚΤΥΩΝ" xr:uid="{00000000-0004-0000-0100-00004D020000}"/>
    <hyperlink ref="E197" location="'ΠΛΗΡΩΜΕΣ 23-4-2015'!A304" display="ΠΙΛΟΤΙΚΗ ΕΦΑΡΜΟΓΗ ΗΛΕΚΤΡΟΝΙΚΩΝ ΥΔΡΟΜΕΤΡΩΝ ΑΡΔΕΥΣΗΣ    " xr:uid="{00000000-0004-0000-0100-00004E020000}"/>
    <hyperlink ref="E164" location="'ΠΛΗΡΩΜΕΣ 23-4-2015'!A314" display="ΟΙΚΙΣΤΙΚΗ &amp; ΠΕΡΙΒΑΛΛΟΝΤΙΚΗ ΑΝΑΒΑΘΜΙΣΗ ΤΚ ΔΕ ΕΛΛΗΣΠΟΝΤΟΥ, ΠΤΕΛΕΑΣ &amp; ΟΙΝΟΗΣ" xr:uid="{00000000-0004-0000-0100-00004F020000}"/>
    <hyperlink ref="T99" r:id="rId547" xr:uid="{00000000-0004-0000-0100-000050020000}"/>
    <hyperlink ref="T26" r:id="rId548" xr:uid="{00000000-0004-0000-0100-000051020000}"/>
    <hyperlink ref="T100" r:id="rId549" xr:uid="{00000000-0004-0000-0100-000052020000}"/>
    <hyperlink ref="T41" r:id="rId550" xr:uid="{00000000-0004-0000-0100-000053020000}"/>
    <hyperlink ref="T83" r:id="rId551" xr:uid="{00000000-0004-0000-0100-000054020000}"/>
    <hyperlink ref="T84" r:id="rId552" xr:uid="{00000000-0004-0000-0100-000055020000}"/>
    <hyperlink ref="T71" r:id="rId553" xr:uid="{00000000-0004-0000-0100-000056020000}"/>
    <hyperlink ref="U75" r:id="rId554" xr:uid="{00000000-0004-0000-0100-000057020000}"/>
    <hyperlink ref="T75" r:id="rId555" xr:uid="{00000000-0004-0000-0100-000058020000}"/>
    <hyperlink ref="T76" r:id="rId556" xr:uid="{00000000-0004-0000-0100-000059020000}"/>
    <hyperlink ref="T160" r:id="rId557" xr:uid="{00000000-0004-0000-0100-00005A020000}"/>
    <hyperlink ref="U179" r:id="rId558" xr:uid="{00000000-0004-0000-0100-00005B020000}"/>
    <hyperlink ref="T179" r:id="rId559" xr:uid="{00000000-0004-0000-0100-00005C020000}"/>
    <hyperlink ref="T128" r:id="rId560" display="203/2018-25-07-2018" xr:uid="{00000000-0004-0000-0100-00005D020000}"/>
    <hyperlink ref="T146" r:id="rId561" xr:uid="{00000000-0004-0000-0100-00005E020000}"/>
    <hyperlink ref="T147" r:id="rId562" display="203/2018-25-07-2018" xr:uid="{00000000-0004-0000-0100-00005F020000}"/>
    <hyperlink ref="T165" r:id="rId563" display="203/2018-25-07-2018" xr:uid="{00000000-0004-0000-0100-000060020000}"/>
    <hyperlink ref="S226" r:id="rId564" xr:uid="{00000000-0004-0000-0100-000061020000}"/>
    <hyperlink ref="S227" r:id="rId565" xr:uid="{00000000-0004-0000-0100-000062020000}"/>
    <hyperlink ref="U226" r:id="rId566" display="755/2017" xr:uid="{00000000-0004-0000-0100-000063020000}"/>
    <hyperlink ref="U253" r:id="rId567" display="96/2018" xr:uid="{00000000-0004-0000-0100-000064020000}"/>
    <hyperlink ref="U255" r:id="rId568" display="96/2018" xr:uid="{00000000-0004-0000-0100-000065020000}"/>
    <hyperlink ref="U254" r:id="rId569" display="96/2018" xr:uid="{00000000-0004-0000-0100-000066020000}"/>
    <hyperlink ref="D150" r:id="rId570" display="ΕΝΤΑΓΜΕΝΑ ΕΡΓΑ\ΟΛΟΚΛΗΡΩΜΕΝΑ\ΠΡΟΜΗΘΕΙΑ ΗΛΕΚΤΡΙΚΩΝ ΟΧΗΜΑΤΩΝ" xr:uid="{00000000-0004-0000-0100-000067020000}"/>
    <hyperlink ref="D201" r:id="rId571" display="ΕΝΤΑΓΜΕΝΑ ΕΡΓΑ\ΟΛΟΚΛΗΡΩΜΕΝΑ\ΠΡΟΒΟΛΗ ΠΕΖΟΠΟΡΙΚΟΥ ΤΟΥΡΙΣΜΟΥ" xr:uid="{00000000-0004-0000-0100-000068020000}"/>
    <hyperlink ref="E198" location="'ΠΛΗΡΩΜΕΣ 23-4-2015'!A302" display="ΠΡΟΜΗΘΕΙΑ ΦΥΤΩΝ/ΔΕΝΔΡΥΛΙΩΝ" xr:uid="{00000000-0004-0000-0100-000069020000}"/>
    <hyperlink ref="E147" location="'ΠΛΗΡΩΜΕΣ 23-4-2015'!A306" display="Ενεργειακή Αναβάθμιση και Εξοικονόμηση Ενέργειας στο Γυμνάσιο Καπνοχωρίου" xr:uid="{00000000-0004-0000-0100-00006A020000}"/>
    <hyperlink ref="E146" location="'ΠΛΗΡΩΜΕΣ 23-4-2015'!A317" display="ΠΑΡΕΜΒΑΣΕΙΣ ΕΝΕΡΓΕΙΑΚΗΣ ΑΝΑΒΑΘΜΙΣΗΣ ΤΟΥ 3ΟΥ ΓΥΜΝΑΣΙΟΥ ΚΟΖΑΝΗΣ" xr:uid="{00000000-0004-0000-0100-00006B020000}"/>
    <hyperlink ref="D82" r:id="rId572" xr:uid="{00000000-0004-0000-0100-00006C020000}"/>
    <hyperlink ref="D224" r:id="rId573" display="Α" xr:uid="{00000000-0004-0000-0100-00006D020000}"/>
    <hyperlink ref="E224" location="'ΠΛΗΡΩΜΕΣ 23-4-2015'!A319" display="ΟΔΙΚΗ ΑΣΦΑΛΕΙΑ ΔΗΜΟΥ ΚΟΖΑΝΗΣ" xr:uid="{00000000-0004-0000-0100-00006E020000}"/>
    <hyperlink ref="T192" r:id="rId574" xr:uid="{00000000-0004-0000-0100-00006F020000}"/>
    <hyperlink ref="T194" r:id="rId575" xr:uid="{00000000-0004-0000-0100-000070020000}"/>
    <hyperlink ref="T196" r:id="rId576" xr:uid="{00000000-0004-0000-0100-000071020000}"/>
    <hyperlink ref="T138" r:id="rId577" xr:uid="{00000000-0004-0000-0100-000072020000}"/>
    <hyperlink ref="S256" r:id="rId578" xr:uid="{00000000-0004-0000-0100-000073020000}"/>
    <hyperlink ref="S257" r:id="rId579" xr:uid="{00000000-0004-0000-0100-000074020000}"/>
    <hyperlink ref="S258" r:id="rId580" xr:uid="{00000000-0004-0000-0100-000075020000}"/>
    <hyperlink ref="U256" r:id="rId581" xr:uid="{00000000-0004-0000-0100-000076020000}"/>
    <hyperlink ref="U257" r:id="rId582" display="584/2018" xr:uid="{00000000-0004-0000-0100-000077020000}"/>
    <hyperlink ref="D155" r:id="rId583" display="ΕΝΤΑΓΜΕΝΑ ΕΡΓΑ\ΒΕΛΤΙΩΣΗ ΑΘΛ ΕΓΚ ΚΑΙ ΚΑΤΑΣΚΕΥΗ ΝΕΩΝ" xr:uid="{00000000-0004-0000-0100-000078020000}"/>
    <hyperlink ref="E155" location="'ΠΛΗΡΩΜΕΣ 23-4-2015'!A333" display="ΒΕΛΤΙΩΣΗ ΑΘΛΗΤΙΚΩΝ ΕΓΚΑΤΑΣΤΑΣΕΩΝ &amp; ΚΑΤΑΣΚΕΥΗ ΝΕΩΝ ΔΗΜΟΥ ΚΟΖΑΝΗΣ  " xr:uid="{00000000-0004-0000-0100-000079020000}"/>
    <hyperlink ref="E187" location="ΠΛΗΡΩΜΕΣ!A273" display="ΠΑΡΕΜΒΑΣΕΙΣ ΕΝΕΡΓΕΙΑΚΗΣ ΚΑΙ ΛΕΙΤΟΥΡΓΙΚΗΣ ΑΝΑΒΑΘΜΙΣΗΣ ΧΩΡΟΥ ΑΜΑΞΟΣΤΑΣΙΟΥ ΔΗΜΟΥ ΚΟΖΑΝΗΣ" xr:uid="{00000000-0004-0000-0100-00007A020000}"/>
    <hyperlink ref="D187" r:id="rId584" display="ΕΝΤΑΓΜΕΝΑ ΕΡΓΑ\ΕΝΕΡΓΕΙΑΚΗ ΑΝΑΒΑΘΜΙΣΗ ΧΩΡΟΥ ΑΜΑΞΟΣΤΑΣΙΟΥ" xr:uid="{00000000-0004-0000-0100-00007B020000}"/>
    <hyperlink ref="D128" r:id="rId585" display="ΕΝΤΑΓΜΕΝΑ ΕΡΓΑ\ΠΡΟΣΘΗΚΗ 4 ΑΙΘ ΣΤΟ 18ο" xr:uid="{00000000-0004-0000-0100-00007C020000}"/>
    <hyperlink ref="E128" location="ΠΛΗΡΩΜΕΣ!A340" display="ΠΡΟΣΘΗΚΗ 4 ΑΙΘΟΥΣΩΝ ΣΤΟ 18ο ΚΟΖΑΝΗΣ" xr:uid="{00000000-0004-0000-0100-00007D020000}"/>
    <hyperlink ref="D177" r:id="rId586" display="ΕΝΤΑΓΜΕΝΑ ΕΡΓΑ\ΠΡΟΜΗΘΕΙΑ ΜΗΧΑΝΟΛΟΓΙΚΟΥ ΕΞΟΠΛΙΣΜΟΥ" xr:uid="{00000000-0004-0000-0100-00007E020000}"/>
    <hyperlink ref="U227" r:id="rId587" xr:uid="{00000000-0004-0000-0100-00007F020000}"/>
    <hyperlink ref="U228" r:id="rId588" display="755/2017" xr:uid="{00000000-0004-0000-0100-000080020000}"/>
    <hyperlink ref="U230" r:id="rId589" xr:uid="{00000000-0004-0000-0100-000081020000}"/>
    <hyperlink ref="U231" r:id="rId590" display="755/2017" xr:uid="{00000000-0004-0000-0100-000082020000}"/>
    <hyperlink ref="U232" r:id="rId591" xr:uid="{00000000-0004-0000-0100-000083020000}"/>
    <hyperlink ref="U233" r:id="rId592" xr:uid="{00000000-0004-0000-0100-000084020000}"/>
    <hyperlink ref="U236" r:id="rId593" xr:uid="{00000000-0004-0000-0100-000085020000}"/>
    <hyperlink ref="U237" r:id="rId594" xr:uid="{00000000-0004-0000-0100-000086020000}"/>
    <hyperlink ref="U238" r:id="rId595" display="755/2017" xr:uid="{00000000-0004-0000-0100-000087020000}"/>
    <hyperlink ref="U239" r:id="rId596" xr:uid="{00000000-0004-0000-0100-000088020000}"/>
    <hyperlink ref="U241" r:id="rId597" xr:uid="{00000000-0004-0000-0100-000089020000}"/>
    <hyperlink ref="U242" r:id="rId598" xr:uid="{00000000-0004-0000-0100-00008A020000}"/>
    <hyperlink ref="U243" r:id="rId599" xr:uid="{00000000-0004-0000-0100-00008B020000}"/>
    <hyperlink ref="U244" r:id="rId600" display="755/2017" xr:uid="{00000000-0004-0000-0100-00008C020000}"/>
    <hyperlink ref="U245" r:id="rId601" xr:uid="{00000000-0004-0000-0100-00008D020000}"/>
    <hyperlink ref="U246" r:id="rId602" xr:uid="{00000000-0004-0000-0100-00008E020000}"/>
    <hyperlink ref="U247" r:id="rId603" display="755/2017" xr:uid="{00000000-0004-0000-0100-00008F020000}"/>
    <hyperlink ref="U248" r:id="rId604" display="755/2017" xr:uid="{00000000-0004-0000-0100-000090020000}"/>
    <hyperlink ref="U249" r:id="rId605" display="755/2017" xr:uid="{00000000-0004-0000-0100-000091020000}"/>
    <hyperlink ref="U250" r:id="rId606" xr:uid="{00000000-0004-0000-0100-000092020000}"/>
    <hyperlink ref="U251" r:id="rId607" xr:uid="{00000000-0004-0000-0100-000093020000}"/>
    <hyperlink ref="S228" r:id="rId608" xr:uid="{00000000-0004-0000-0100-000094020000}"/>
    <hyperlink ref="S229" r:id="rId609" xr:uid="{00000000-0004-0000-0100-000095020000}"/>
    <hyperlink ref="S230" r:id="rId610" xr:uid="{00000000-0004-0000-0100-000096020000}"/>
    <hyperlink ref="S231" r:id="rId611" xr:uid="{00000000-0004-0000-0100-000097020000}"/>
    <hyperlink ref="S232" r:id="rId612" xr:uid="{00000000-0004-0000-0100-000098020000}"/>
    <hyperlink ref="S233" r:id="rId613" xr:uid="{00000000-0004-0000-0100-000099020000}"/>
    <hyperlink ref="S236" r:id="rId614" xr:uid="{00000000-0004-0000-0100-00009A020000}"/>
    <hyperlink ref="S237" r:id="rId615" xr:uid="{00000000-0004-0000-0100-00009B020000}"/>
    <hyperlink ref="S238" r:id="rId616" xr:uid="{00000000-0004-0000-0100-00009C020000}"/>
    <hyperlink ref="S239" r:id="rId617" xr:uid="{00000000-0004-0000-0100-00009D020000}"/>
    <hyperlink ref="S240" r:id="rId618" xr:uid="{00000000-0004-0000-0100-00009E020000}"/>
    <hyperlink ref="S241" r:id="rId619" xr:uid="{00000000-0004-0000-0100-00009F020000}"/>
    <hyperlink ref="S242" r:id="rId620" xr:uid="{00000000-0004-0000-0100-0000A0020000}"/>
    <hyperlink ref="S243" r:id="rId621" xr:uid="{00000000-0004-0000-0100-0000A1020000}"/>
    <hyperlink ref="S244" r:id="rId622" xr:uid="{00000000-0004-0000-0100-0000A2020000}"/>
    <hyperlink ref="S245" r:id="rId623" xr:uid="{00000000-0004-0000-0100-0000A3020000}"/>
    <hyperlink ref="S246" r:id="rId624" xr:uid="{00000000-0004-0000-0100-0000A4020000}"/>
    <hyperlink ref="S247" r:id="rId625" xr:uid="{00000000-0004-0000-0100-0000A5020000}"/>
    <hyperlink ref="S248" r:id="rId626" xr:uid="{00000000-0004-0000-0100-0000A6020000}"/>
    <hyperlink ref="S249" r:id="rId627" xr:uid="{00000000-0004-0000-0100-0000A7020000}"/>
    <hyperlink ref="S250" r:id="rId628" xr:uid="{00000000-0004-0000-0100-0000A8020000}"/>
    <hyperlink ref="S251" r:id="rId629" xr:uid="{00000000-0004-0000-0100-0000A9020000}"/>
    <hyperlink ref="S252" r:id="rId630" xr:uid="{00000000-0004-0000-0100-0000AA020000}"/>
    <hyperlink ref="S253" r:id="rId631" xr:uid="{00000000-0004-0000-0100-0000AB020000}"/>
    <hyperlink ref="S254" r:id="rId632" xr:uid="{00000000-0004-0000-0100-0000AC020000}"/>
    <hyperlink ref="S255" r:id="rId633" xr:uid="{00000000-0004-0000-0100-0000AD020000}"/>
    <hyperlink ref="D148" r:id="rId634" display="ΕΝΤΑΓΜΕΝΑ ΕΡΓΑ\ΕΝΕΡΓΕΙΑΚΗ ΑΝΑΒΑΘΜΙΣΗ ΣΧΟΛΙΚΟΥ ΣΥΓΚΡΟΤΗΜΑΤΟΣ ΚΡΟΚΟΥ" xr:uid="{00000000-0004-0000-0100-0000AE020000}"/>
    <hyperlink ref="D122" r:id="rId635" display="ΕΝΤΑΓΜΕΝΑ ΕΡΓΑ\ΒΕΛΤΙΩΣΗ ΠΡΟΣΒ ΑΜΕΑ" xr:uid="{00000000-0004-0000-0100-0000AF020000}"/>
    <hyperlink ref="P261" r:id="rId636" tooltip="Οργανισμός Πολιτισμού Αθλητισμού &amp; Νεολαίας Δήμου Κοζάνης" display="https://oapnkozanis.gr/" xr:uid="{00000000-0004-0000-0100-0000B0020000}"/>
    <hyperlink ref="S259" r:id="rId637" xr:uid="{00000000-0004-0000-0100-0000B1020000}"/>
    <hyperlink ref="S260" r:id="rId638" xr:uid="{00000000-0004-0000-0100-0000B2020000}"/>
    <hyperlink ref="S261" r:id="rId639" xr:uid="{00000000-0004-0000-0100-0000B3020000}"/>
    <hyperlink ref="S262" r:id="rId640" xr:uid="{00000000-0004-0000-0100-0000B4020000}"/>
    <hyperlink ref="S263" r:id="rId641" xr:uid="{00000000-0004-0000-0100-0000B5020000}"/>
    <hyperlink ref="S264" r:id="rId642" xr:uid="{00000000-0004-0000-0100-0000B6020000}"/>
    <hyperlink ref="S265" r:id="rId643" xr:uid="{00000000-0004-0000-0100-0000B7020000}"/>
    <hyperlink ref="U263" r:id="rId644" xr:uid="{00000000-0004-0000-0100-0000B8020000}"/>
    <hyperlink ref="U265" r:id="rId645" xr:uid="{00000000-0004-0000-0100-0000B9020000}"/>
    <hyperlink ref="U264" r:id="rId646" display="423/2018" xr:uid="{00000000-0004-0000-0100-0000BA020000}"/>
    <hyperlink ref="U262" r:id="rId647" xr:uid="{00000000-0004-0000-0100-0000BB020000}"/>
    <hyperlink ref="U259" r:id="rId648" xr:uid="{00000000-0004-0000-0100-0000BC020000}"/>
    <hyperlink ref="U260" r:id="rId649" display="755/2017" xr:uid="{00000000-0004-0000-0100-0000BD020000}"/>
    <hyperlink ref="U261" r:id="rId650" display="755/2017" xr:uid="{00000000-0004-0000-0100-0000BE020000}"/>
    <hyperlink ref="D189" r:id="rId651" display="ΕΝΤΑΓΜΕΝΑ ΕΡΓΑ\ΠΡΟΜΗΘΕΙΑ ΕΞΟΠΛΙΣΜΟΥ ΑΔΕΣΠΟΤΩΝ" xr:uid="{00000000-0004-0000-0100-0000BF020000}"/>
    <hyperlink ref="E189" location="ΠΛΗΡΩΜΕΣ!A373" display="ΠΡΟΜΗΘΕΙΑ ΕΞΟΠΛΙΣΜΟΥ ΓΙΑ ΤΙΣ ΕΓΚΑΤΑΣΤΑΣΕΙΣ ΤΟΥ ΕΝΔΑΙΤΗΜΑΤΟΣ ΑΔΕΣΠΟΤΩΝ ΖΩΩΝ ΣΥΝΤΡΟΦΙΑΣ" xr:uid="{00000000-0004-0000-0100-0000C0020000}"/>
    <hyperlink ref="E148" location="ΠΛΗΡΩΜΕΣ!A356" display="Ενεργειακή Αναβάθμιση και  Εξοικονόμηση  Ενέργειας στο Γυμνάσιο Κρόκου" xr:uid="{00000000-0004-0000-0100-0000C1020000}"/>
    <hyperlink ref="D147" r:id="rId652" display="ΕΝΤΑΓΜΕΝΑ ΕΡΓΑ\ΕΝΕΡΓΕΙΑΚΗ ΑΝΑΒΑΘΜΙΣΗ ΓΥΜΝΑΣΙΟΥ ΚΑΠΝΟΧΩΡΙΟΥ" xr:uid="{00000000-0004-0000-0100-0000C2020000}"/>
    <hyperlink ref="D146" r:id="rId653" display="ΕΝΤΑΓΜΕΝΑ ΕΡΓΑ\ΕΝΕΡΓΕΙΑΚΗ ΑΝΑΒΑΘΜΙΣΗ 3ΟΥ ΓΥΜΝΑΣΙΟΥ" xr:uid="{00000000-0004-0000-0100-0000C3020000}"/>
    <hyperlink ref="T101" r:id="rId654" xr:uid="{00000000-0004-0000-0100-0000C4020000}"/>
    <hyperlink ref="T159" r:id="rId655" xr:uid="{00000000-0004-0000-0100-0000C5020000}"/>
    <hyperlink ref="T80" r:id="rId656" xr:uid="{00000000-0004-0000-0100-0000C6020000}"/>
    <hyperlink ref="T104" r:id="rId657" xr:uid="{00000000-0004-0000-0100-0000C7020000}"/>
    <hyperlink ref="T105" r:id="rId658" xr:uid="{00000000-0004-0000-0100-0000C8020000}"/>
    <hyperlink ref="T114" r:id="rId659" xr:uid="{00000000-0004-0000-0100-0000C9020000}"/>
    <hyperlink ref="T126" r:id="rId660" display="264/09-10-2017" xr:uid="{00000000-0004-0000-0100-0000CA020000}"/>
    <hyperlink ref="T150" r:id="rId661" xr:uid="{00000000-0004-0000-0100-0000CB020000}"/>
    <hyperlink ref="T157" r:id="rId662" xr:uid="{00000000-0004-0000-0100-0000CC020000}"/>
    <hyperlink ref="T176" r:id="rId663" xr:uid="{00000000-0004-0000-0100-0000CD020000}"/>
    <hyperlink ref="T197" r:id="rId664" xr:uid="{00000000-0004-0000-0100-0000CE020000}"/>
    <hyperlink ref="T250" r:id="rId665" xr:uid="{00000000-0004-0000-0100-0000CF020000}"/>
    <hyperlink ref="T201" r:id="rId666" xr:uid="{00000000-0004-0000-0100-0000D0020000}"/>
    <hyperlink ref="T178" r:id="rId667" xr:uid="{00000000-0004-0000-0100-0000D1020000}"/>
    <hyperlink ref="T191" r:id="rId668" xr:uid="{00000000-0004-0000-0100-0000D2020000}"/>
    <hyperlink ref="T219" r:id="rId669" xr:uid="{00000000-0004-0000-0100-0000D3020000}"/>
    <hyperlink ref="S266" r:id="rId670" xr:uid="{00000000-0004-0000-0100-0000D4020000}"/>
    <hyperlink ref="S267" r:id="rId671" xr:uid="{00000000-0004-0000-0100-0000D5020000}"/>
    <hyperlink ref="S268" r:id="rId672" xr:uid="{00000000-0004-0000-0100-0000D6020000}"/>
    <hyperlink ref="S269" r:id="rId673" xr:uid="{00000000-0004-0000-0100-0000D7020000}"/>
    <hyperlink ref="S270" r:id="rId674" xr:uid="{00000000-0004-0000-0100-0000D8020000}"/>
    <hyperlink ref="U266" r:id="rId675" display="162/2019" xr:uid="{00000000-0004-0000-0100-0000D9020000}"/>
    <hyperlink ref="U267" r:id="rId676" xr:uid="{00000000-0004-0000-0100-0000DA020000}"/>
    <hyperlink ref="U268" r:id="rId677" display="852/2018" xr:uid="{00000000-0004-0000-0100-0000DB020000}"/>
    <hyperlink ref="U269" r:id="rId678" display="852/2018" xr:uid="{00000000-0004-0000-0100-0000DC020000}"/>
    <hyperlink ref="U270" r:id="rId679" xr:uid="{00000000-0004-0000-0100-0000DD020000}"/>
    <hyperlink ref="D227" r:id="rId680" display="ΕΝΤΑΓΜΕΝΑ ΕΡΓΑ\ΟΛΟΚΛΗΡΩΜΕΝΑ\ΠΡΟΜΗΘΕΙΑ ΕΞΟΠΛΙΣΜΟΥ ΔΗΜΟΤΙΚΟΥ ΚΤΗΝΙΑΤΡΙΟΥ" xr:uid="{00000000-0004-0000-0100-0000DE020000}"/>
    <hyperlink ref="E227" location="ΠΛΗΡΩΜΕΣ!A358" display="ΠΡΟΜΗΘΕΙΑ ΕΞΟΠΛΙΣΜΟΥ ΓΙΑ  ΔΗΜΟΤΙΚΟ ΚΤΗΝΙΑΤΡΕΙΟ" xr:uid="{00000000-0004-0000-0100-0000DF020000}"/>
    <hyperlink ref="D228" r:id="rId681" display="ΕΝΤΑΓΜΕΝΑ ΕΡΓΑ\ΟΛΟΚΛΗΡΩΜΕΝΑ\ΠΡΟΜΗΘΕΙΑ ΜΗΧΑΝΗΜΑΤΩΝ ΚΑΘΑΡΙΣΜΟΥ ΟΔΩΝ" xr:uid="{00000000-0004-0000-0100-0000E0020000}"/>
    <hyperlink ref="E228" location="ΠΛΗΡΩΜΕΣ!A359" display="ΠΡΟΜΗΘΕΙΑ ΜΗΧΑΝΗΜΑΤΩΝ ΚΑΘΑΡΙΣΜΟΥ ΟΔΩΝ" xr:uid="{00000000-0004-0000-0100-0000E1020000}"/>
    <hyperlink ref="D221" r:id="rId682" display="ΕΝΤΑΓΜΕΝΑ ΕΡΓΑ\ΠΡΟΜΗΘΕΙΑ ΟΡΓΑΝΩΝ ΠΑΙΔΙΚΩΝ ΧΑΡΩΝ" xr:uid="{00000000-0004-0000-0100-0000E2020000}"/>
    <hyperlink ref="E221" location="ΠΛΗΡΩΜΕΣ!A360" display="ΠΡΟΜΗΘΕΙΑ ΟΡΓΑΝΩΝ ΠΑΙΔΙΚΩΝ ΧΑΡΩΝ" xr:uid="{00000000-0004-0000-0100-0000E3020000}"/>
    <hyperlink ref="D115" r:id="rId683" display="ΕΝΤΑΓΜΕΝΑ ΕΡΓΑ\ΟΛΟΚΛΗΡΩΜΕΝΑ\ΣΥΜΠΛΗΡΩΜΑΤΙΚΕΣ ΕΡΓΑΣΙΕΣ ΒΙΒΛΙΟΘΗΚΗ" xr:uid="{00000000-0004-0000-0100-0000E4020000}"/>
    <hyperlink ref="E163" location="ΠΛΗΡΩΜΕΣ!A378" display="ΕΠΙΣΚΕΥΕΣ &amp; ΒΕΛΤΙΩΣΕΙΣ ΥΦΙΣΤΑΜΕΝΩΝ ΑΡΔΕΥΤΙΚΩΝ ΔΙΚΤΥΩΝ " xr:uid="{00000000-0004-0000-0100-0000E5020000}"/>
    <hyperlink ref="E253" location="ΠΛΗΡΩΜΕΣ!A382" display="ΠΡΟΣΔΙΟΡΙΣΜΟΣ ΧΩΡΙΚΗΣ ΚΑΙ ΧΡΟΝΙΚΗΣ ΜΕΤΑΒΟΛΗΣ ΤΗΣ ΡΥΠΑΝΣΗΣ ΤΩΝ ΥΠΟΓΕΙΩΝ ΝΕΡΩΝ ΣΤΗ ΛΕΚΑΝΗ ΣΑΡΙΓΚΙΟΛ ΜΕ ΕΞΑΣΘΕΝΕΣ ΧΡΩΜΙΟ" xr:uid="{00000000-0004-0000-0100-0000E6020000}"/>
    <hyperlink ref="D253" r:id="rId684" display="ΕΝΤΑΓΜΕΝΑ ΕΡΓΑ\ΕΞΑΣΘΕΝΣ ΧΡΩΜΙΟ" xr:uid="{00000000-0004-0000-0100-0000E7020000}"/>
    <hyperlink ref="E254" location="ΠΛΗΡΩΜΕΣ!A388" display="ΜΕΛΕΤΗ ΤΕΧΝΙΚΟΥ ΕΡΓΟΥ CUT &amp; COVER (ΤΟΥΝΕΛ) ΣΤΗ ΠΕΡΙΟΧΗ ΤΟΥ ΣΙΔΗΡΟΔΡΟΜΙΚΟΥ ΣΤΑΘΜΟΥ ΚΟΖΑΝΗΣ" xr:uid="{00000000-0004-0000-0100-0000E8020000}"/>
    <hyperlink ref="D254" r:id="rId685" display="ΕΝΤΑΓΜΕΝΑ ΕΡΓΑ\ΜΕΛΕΤΗ ΤΕΧΝΙΚΟΥ ΕΡΓΟΥ CUT &amp; COVER (ΤΟΥΝΕΛ)" xr:uid="{00000000-0004-0000-0100-0000E9020000}"/>
    <hyperlink ref="E223" location="ΠΛΗΡΩΜΕΣ!A376" display="ΒΕΛΤΙΩΣΗ ΧΑΡΑΞΗΣ ΟΔΙΚΟΥ ΑΞΟΝΑ ΒΑΤΕΡΟΥ- ΜΕΤΑΜΟΡΦΩΣΗΣ" xr:uid="{00000000-0004-0000-0100-0000EA020000}"/>
    <hyperlink ref="D31" r:id="rId686" display="ΕΝΤΑΓΜΕΝΑ ΕΡΓΑ\ΟΛΟΚΛΗΡΩΜΕΝΑ\ΤΟΠΙΚΟ ΕΝΕΡΓΕΙΑΚΟ ΣΧΕΔΙΟ" xr:uid="{00000000-0004-0000-0100-0000EB020000}"/>
    <hyperlink ref="E188" location="ΠΛΗΡΩΜΕΣ!A368" display="ΒΕΛΤΙΩΣΗ ΕΓΚΑΤΑΣΤΑΣΕΩΝ ΕΝΔΑΙΤΗΜΑΤΟΣ ΑΔΕΣΠΟΤΩΝ ΖΩΩΝ ΣΥΝΤΡΟΦΙΑΣ" xr:uid="{00000000-0004-0000-0100-0000EC020000}"/>
    <hyperlink ref="E199" location="ΠΛΗΡΩΜΕΣ!A388" display="ΠΡΟΜΗΘΕΙΑ ΥΛΙΚΩΝ ΠΕΖΟΠΟΡΙΚΟΥ ΤΟΥΡΙΣΜΟΥ" xr:uid="{00000000-0004-0000-0100-0000ED020000}"/>
    <hyperlink ref="E24" location="'ΠΟΡΟΣ  '!A389" display="Ανάπλαση χώρων πρασίνου Δ.Ε.Ελίμειας" xr:uid="{00000000-0004-0000-0100-0000EE020000}"/>
    <hyperlink ref="E195" location="ΠΛΗΡΩΜΕΣ!A392" display="ΒΕΛΤΙΩΣΗ ΚΑΙ ΕΚΣΥΓΧΡΟΝΙΣΜΟΣ ΑΝΤΛΙΟΣΤΑΣΙΩΝ ΑΡΔΕΥΣΗΣ ΚΑΙ ΟΙΚΙΣΚΩΝ" xr:uid="{00000000-0004-0000-0100-0000EF020000}"/>
    <hyperlink ref="E220" location="ΠΛΗΡΩΜΕΣ!A399" display="ΒΕΛΤΙΩΣΗ ΧΑΡΑΞΗΣ ΑΓΡΟΤΙΚΗΣ ΟΔΟΥ ΑΓΙΑΣ ΠΑΡΑΣΚΕΥΗΣ- ΚΑΡΥΔΙΤΣΑΣ" xr:uid="{00000000-0004-0000-0100-0000F0020000}"/>
    <hyperlink ref="E245" location="ΠΛΗΡΩΜΕΣ!A398" display="Προμήθεια-Εγκατάσταση υπόγειων συστημάτων προσωρινής αποθήκευσης απορριμάτων για την βελτιστοποίηση του δικτύου διαχείρισης απορριμμάτων" xr:uid="{00000000-0004-0000-0100-0000F1020000}"/>
    <hyperlink ref="T123" r:id="rId687" xr:uid="{00000000-0004-0000-0100-0000F2020000}"/>
    <hyperlink ref="S225" r:id="rId688" xr:uid="{00000000-0004-0000-0100-0000F3020000}"/>
    <hyperlink ref="S222" r:id="rId689" xr:uid="{00000000-0004-0000-0100-0000F4020000}"/>
    <hyperlink ref="S220" r:id="rId690" xr:uid="{00000000-0004-0000-0100-0000F5020000}"/>
    <hyperlink ref="S221" r:id="rId691" xr:uid="{00000000-0004-0000-0100-0000F6020000}"/>
    <hyperlink ref="S223" r:id="rId692" xr:uid="{00000000-0004-0000-0100-0000F7020000}"/>
    <hyperlink ref="S224" r:id="rId693" xr:uid="{00000000-0004-0000-0100-0000F8020000}"/>
    <hyperlink ref="E169" location="ΠΛΗΡΩΜΕΣ!A402" display="Συμφωνία – Πλαίσιο για την εκπόνηση τοπογραφικών εργασιών για τις ανάγκες του Δήμου Κοζάνης»" xr:uid="{00000000-0004-0000-0100-0000F9020000}"/>
    <hyperlink ref="E186" location="ΠΛΗΡΩΜΕΣ!A409" display="ΠΡΟΜΗΘΕΙΑ ΜΗΧΑΝΟΛΙΓΙΚΟΥ ΕΞΟΠΛΙΣΜΟΥ ΓΙΑ ΕΡΓΑΣΙΕΣ ΠΡΑΣΙΝΟΥ" xr:uid="{00000000-0004-0000-0100-0000FA020000}"/>
    <hyperlink ref="S271" r:id="rId694" xr:uid="{00000000-0004-0000-0100-0000FB020000}"/>
    <hyperlink ref="U271" r:id="rId695" xr:uid="{00000000-0004-0000-0100-0000FC020000}"/>
    <hyperlink ref="E257" location="ΠΛΗΡΩΜΕΣ!A381" display=" ΒΕΛΤΙΩΣΗ ΑΡΔΕΥΤΙΚΩΝ ΥΠΟΔΟΜΩΝ ΜΙΚΡΗΣ ΚΛΙΜΑΚΑΣ " xr:uid="{00000000-0004-0000-0100-0000FD020000}"/>
    <hyperlink ref="E239" location="ΠΛΗΡΩΜΕΣ!A331" display="ΕΠΙΣΚΕΥΗ ΣΚΑΛΟΣΤΑΣΙΩΝ &amp; ΝΕΚΡΟΤΑΦΕΙΟΥ ΠΟΛΗΣ ΚΟΖΑΝΗΣ" xr:uid="{00000000-0004-0000-0100-0000FE020000}"/>
    <hyperlink ref="E242" location="ΠΛΗΡΩΜΕΣ!A386" display="ΟΙΚΙΣΤΙΚΗ ΑΝΑΒΑΘΜΙΣΗ ΟΙΚΙΣΜΩΝ ΔΕ ΕΛΙΜΕΙΑΣ" xr:uid="{00000000-0004-0000-0100-0000FF020000}"/>
    <hyperlink ref="E203" location="ΠΛΗΡΩΜΕΣ!A378" display="ΣΧΕΔΙΑΣΜΟΣΔΙΚΤΥΩΝ ΑΠΟΚΟΜΙΔΗΣ ΓΙΑ ΤΗ ΔΙΑΧΕΙΡΙΣΗ ΤΩΝ ΑΣΤΙΚΩΝ ΣΤΕΡΕΩΝ ΑΠΟΒΛΗΤΩΝ" xr:uid="{00000000-0004-0000-0100-000000030000}"/>
    <hyperlink ref="E246" location="ΠΛΗΡΩΜΕΣ!A390" display="ΠΡΟΜΗΘΕΙΑ ΔΥΟ (2) ΓΕΡΑΝΩΝ ΓΙΑ ΤΟ ΣΥΣΤΗΜΑ ΠΡΟΣΩΡΙΝΗΣ ΑΠΟΘΗΚΕΥΣΗΣ ΑΠΟΡΡΙΜΜΑΤΩΝ" xr:uid="{00000000-0004-0000-0100-000001030000}"/>
    <hyperlink ref="E183" location="ΠΛΗΡΩΜΕΣ!A392" display="ΜΕΛΕΤΗ ΦΥΤΕΥΣΗΣ ΚΟΙΝΟΧΡΗΣΤΩΝ ΧΩΡΩΝ ΟΙΚΙΣΜΟΥ ΚΛΕΙΤΟΥΣ" xr:uid="{00000000-0004-0000-0100-000002030000}"/>
    <hyperlink ref="E232" location="ΠΛΗΡΩΜΕΣ!A390" display="ΑΠΟΚΑΤΑΣΤΑΣΗ ΛΕΙΤΟΥΡΓΙΑΣ ΑΘΛΗΤΙΚΩΝ ΕΓΚΑΤΑΣΤΑΣΕΩΝ ΔΗΜΟΥ ΚΟΖΑΝΗΣ" xr:uid="{00000000-0004-0000-0100-000003030000}"/>
    <hyperlink ref="E265" location="ΠΛΗΡΩΜΕΣ!A373" display="ΕΠΕΚΤΑΣΗ ΠΡΟΓΡΑΜΜΑΤΟΣ ΔΙΑΛΟΓΗΣ ΣΤΗΝ ΠΗΓΗ ΒΙΟΑΠΟΒΛΗΤΩΝ Β ΦΑΣΗ" xr:uid="{00000000-0004-0000-0100-000004030000}"/>
    <hyperlink ref="S272" r:id="rId696" xr:uid="{00000000-0004-0000-0100-000005030000}"/>
    <hyperlink ref="U272" r:id="rId697" xr:uid="{00000000-0004-0000-0100-000006030000}"/>
    <hyperlink ref="S273" r:id="rId698" xr:uid="{00000000-0004-0000-0100-000007030000}"/>
    <hyperlink ref="U273" r:id="rId699" display="238/2020" xr:uid="{00000000-0004-0000-0100-000008030000}"/>
    <hyperlink ref="T148" r:id="rId700" display="203/2018-25-07-2018" xr:uid="{00000000-0004-0000-0100-000009030000}"/>
    <hyperlink ref="U148" r:id="rId701" display="642/2016" xr:uid="{00000000-0004-0000-0100-00000A030000}"/>
    <hyperlink ref="U164" r:id="rId702" display="699/2016" xr:uid="{00000000-0004-0000-0100-00000B030000}"/>
    <hyperlink ref="U224" r:id="rId703" display="260/2017" xr:uid="{00000000-0004-0000-0100-00000C030000}"/>
    <hyperlink ref="D229" r:id="rId704" display="ΕΝΤΑΓΜΕΝΑ ΕΡΓΑ\ΟΛΟΚΛΗΡΩΜΕΝΑ\ΑΝΑΒΑΘΜΙΣΗ ΔΗΜΟΤΙΚΩΝ ΟΔΩΝ ΟΙΚΙΣΜΩΝ" xr:uid="{00000000-0004-0000-0100-00000D030000}"/>
    <hyperlink ref="U229" r:id="rId705" display="755/2017" xr:uid="{00000000-0004-0000-0100-00000E030000}"/>
    <hyperlink ref="U240" r:id="rId706" display="755/2017" xr:uid="{00000000-0004-0000-0100-00000F030000}"/>
    <hyperlink ref="S274" r:id="rId707" xr:uid="{00000000-0004-0000-0100-000010030000}"/>
    <hyperlink ref="S275" r:id="rId708" xr:uid="{00000000-0004-0000-0100-000011030000}"/>
    <hyperlink ref="U275" r:id="rId709" xr:uid="{00000000-0004-0000-0100-000012030000}"/>
    <hyperlink ref="S276" r:id="rId710" xr:uid="{00000000-0004-0000-0100-000013030000}"/>
    <hyperlink ref="U276" r:id="rId711" xr:uid="{00000000-0004-0000-0100-000014030000}"/>
    <hyperlink ref="S277" r:id="rId712" xr:uid="{00000000-0004-0000-0100-000015030000}"/>
    <hyperlink ref="U277" r:id="rId713" xr:uid="{00000000-0004-0000-0100-000016030000}"/>
    <hyperlink ref="S278" r:id="rId714" xr:uid="{00000000-0004-0000-0100-000017030000}"/>
    <hyperlink ref="S279" r:id="rId715" xr:uid="{00000000-0004-0000-0100-000018030000}"/>
    <hyperlink ref="S280" r:id="rId716" xr:uid="{00000000-0004-0000-0100-000019030000}"/>
    <hyperlink ref="S281" r:id="rId717" xr:uid="{00000000-0004-0000-0100-00001A030000}"/>
    <hyperlink ref="S282" r:id="rId718" xr:uid="{00000000-0004-0000-0100-00001B030000}"/>
    <hyperlink ref="U278" r:id="rId719" display="238/2020" xr:uid="{00000000-0004-0000-0100-00001C030000}"/>
    <hyperlink ref="U279" r:id="rId720" xr:uid="{00000000-0004-0000-0100-00001D030000}"/>
    <hyperlink ref="U280" r:id="rId721" xr:uid="{00000000-0004-0000-0100-00001E030000}"/>
    <hyperlink ref="U281" r:id="rId722" display="238/2020" xr:uid="{00000000-0004-0000-0100-00001F030000}"/>
    <hyperlink ref="U282" r:id="rId723" display="238/2020" xr:uid="{00000000-0004-0000-0100-000020030000}"/>
    <hyperlink ref="S283" r:id="rId724" xr:uid="{00000000-0004-0000-0100-000021030000}"/>
    <hyperlink ref="U283" r:id="rId725" xr:uid="{00000000-0004-0000-0100-000022030000}"/>
    <hyperlink ref="U209" r:id="rId726" display="134/2017" xr:uid="{00000000-0004-0000-0100-000023030000}"/>
    <hyperlink ref="U210" r:id="rId727" display="134/2017" xr:uid="{00000000-0004-0000-0100-000024030000}"/>
    <hyperlink ref="U211" r:id="rId728" display="134/2017" xr:uid="{00000000-0004-0000-0100-000025030000}"/>
    <hyperlink ref="U212" r:id="rId729" display="134/2017" xr:uid="{00000000-0004-0000-0100-000026030000}"/>
    <hyperlink ref="T260" r:id="rId730" xr:uid="{00000000-0004-0000-0100-000027030000}"/>
    <hyperlink ref="S284" r:id="rId731" xr:uid="{00000000-0004-0000-0100-000028030000}"/>
    <hyperlink ref="U284" r:id="rId732" xr:uid="{00000000-0004-0000-0100-000029030000}"/>
    <hyperlink ref="S285" r:id="rId733" xr:uid="{00000000-0004-0000-0100-00002A030000}"/>
    <hyperlink ref="U285" r:id="rId734" xr:uid="{00000000-0004-0000-0100-00002B030000}"/>
    <hyperlink ref="S286" r:id="rId735" xr:uid="{00000000-0004-0000-0100-00002C030000}"/>
    <hyperlink ref="U286" r:id="rId736" xr:uid="{00000000-0004-0000-0100-00002D030000}"/>
    <hyperlink ref="S287" r:id="rId737" xr:uid="{00000000-0004-0000-0100-00002E030000}"/>
    <hyperlink ref="S288" r:id="rId738" xr:uid="{00000000-0004-0000-0100-00002F030000}"/>
    <hyperlink ref="U287" r:id="rId739" xr:uid="{00000000-0004-0000-0100-000030030000}"/>
    <hyperlink ref="U288" r:id="rId740" xr:uid="{00000000-0004-0000-0100-000031030000}"/>
    <hyperlink ref="U289" r:id="rId741" display="238/2020" xr:uid="{00000000-0004-0000-0100-000032030000}"/>
    <hyperlink ref="T60" r:id="rId742" display="309/20-09-11-20" xr:uid="{00000000-0004-0000-0100-000033030000}"/>
    <hyperlink ref="T62" r:id="rId743" xr:uid="{00000000-0004-0000-0100-000034030000}"/>
    <hyperlink ref="U62" r:id="rId744" display="37/2015" xr:uid="{00000000-0004-0000-0100-000035030000}"/>
    <hyperlink ref="T63" r:id="rId745" xr:uid="{00000000-0004-0000-0100-000036030000}"/>
    <hyperlink ref="T67" r:id="rId746" xr:uid="{00000000-0004-0000-0100-000037030000}"/>
    <hyperlink ref="U63" r:id="rId747" display="37/2015" xr:uid="{00000000-0004-0000-0100-000038030000}"/>
    <hyperlink ref="U67" r:id="rId748" display="37/2015" xr:uid="{00000000-0004-0000-0100-000039030000}"/>
    <hyperlink ref="T53" r:id="rId749" xr:uid="{00000000-0004-0000-0100-00003A030000}"/>
    <hyperlink ref="U53" r:id="rId750" xr:uid="{00000000-0004-0000-0100-00003B030000}"/>
    <hyperlink ref="U74" r:id="rId751" display="37/2015" xr:uid="{00000000-0004-0000-0100-00003C030000}"/>
    <hyperlink ref="T137" r:id="rId752" xr:uid="{00000000-0004-0000-0100-00003D030000}"/>
    <hyperlink ref="T185" r:id="rId753" xr:uid="{00000000-0004-0000-0100-00003E030000}"/>
    <hyperlink ref="T206" r:id="rId754" xr:uid="{00000000-0004-0000-0100-00003F030000}"/>
    <hyperlink ref="T208" r:id="rId755" xr:uid="{00000000-0004-0000-0100-000040030000}"/>
    <hyperlink ref="U208" r:id="rId756" display="134/2017" xr:uid="{00000000-0004-0000-0100-000041030000}"/>
    <hyperlink ref="T213" r:id="rId757" xr:uid="{00000000-0004-0000-0100-000042030000}"/>
    <hyperlink ref="U213" r:id="rId758" display="134/2017" xr:uid="{00000000-0004-0000-0100-000043030000}"/>
    <hyperlink ref="T222" r:id="rId759" xr:uid="{00000000-0004-0000-0100-000044030000}"/>
    <hyperlink ref="S289" r:id="rId760" xr:uid="{00000000-0004-0000-0100-000045030000}"/>
    <hyperlink ref="S290" r:id="rId761" xr:uid="{00000000-0004-0000-0100-000046030000}"/>
    <hyperlink ref="S304" r:id="rId762" xr:uid="{00000000-0004-0000-0100-000047030000}"/>
    <hyperlink ref="S305" r:id="rId763" xr:uid="{00000000-0004-0000-0100-000048030000}"/>
    <hyperlink ref="S306" r:id="rId764" xr:uid="{00000000-0004-0000-0100-000049030000}"/>
    <hyperlink ref="S307" r:id="rId765" xr:uid="{00000000-0004-0000-0100-00004A030000}"/>
    <hyperlink ref="S308" r:id="rId766" xr:uid="{00000000-0004-0000-0100-00004B030000}"/>
    <hyperlink ref="U290" r:id="rId767" display="238/2020" xr:uid="{00000000-0004-0000-0100-00004C030000}"/>
    <hyperlink ref="U304" r:id="rId768" xr:uid="{00000000-0004-0000-0100-00004D030000}"/>
    <hyperlink ref="U305" r:id="rId769" xr:uid="{00000000-0004-0000-0100-00004E030000}"/>
    <hyperlink ref="U306" r:id="rId770" xr:uid="{00000000-0004-0000-0100-00004F030000}"/>
    <hyperlink ref="U307" r:id="rId771" xr:uid="{00000000-0004-0000-0100-000050030000}"/>
    <hyperlink ref="U308" r:id="rId772" xr:uid="{00000000-0004-0000-0100-000051030000}"/>
    <hyperlink ref="T273" r:id="rId773" display="160/2126-01-2021" xr:uid="{00000000-0004-0000-0100-000052030000}"/>
    <hyperlink ref="S309" r:id="rId774" xr:uid="{00000000-0004-0000-0100-000053030000}"/>
    <hyperlink ref="S310" r:id="rId775" xr:uid="{00000000-0004-0000-0100-000054030000}"/>
    <hyperlink ref="E251" location="ΠΛΗΡΩΜΕΣ!A394" display="ΤΟΠΟΘΕΤΗΣΗ ΕΙΔΙΚΟΥ ΔΑΠΕΔΟΥ ΑΥΛΕΙΩΝ ΧΩΡΩΝ ΣΧΟΛΙΚΩΝ ΜΟΝΑΔΩΝ ΟΙΚΙΣΜΩΝ ΔΗΜΟΥ ΚΟΖΑΝΗΣ" xr:uid="{00000000-0004-0000-0100-000055030000}"/>
    <hyperlink ref="E237" location="ΠΛΗΡΩΜΕΣ!A406" display="ΔΙΑΜΟΡΦΩΣΗ ΠΕΡΙΟΧΗΣ ΓΗΠΕΔΟΥ &amp; ΛΟΙΠΩΝ ΧΩΡΩΝ ΤΚ ΠΡΩΤΟΧΩΡΙΟΥ" xr:uid="{00000000-0004-0000-0100-000056030000}"/>
    <hyperlink ref="T111" r:id="rId776" xr:uid="{00000000-0004-0000-0100-000057030000}"/>
    <hyperlink ref="S320" r:id="rId777" xr:uid="{00000000-0004-0000-0100-000058030000}"/>
    <hyperlink ref="U320" r:id="rId778" xr:uid="{00000000-0004-0000-0100-000059030000}"/>
    <hyperlink ref="S321" r:id="rId779" xr:uid="{00000000-0004-0000-0100-00005A030000}"/>
    <hyperlink ref="S324" r:id="rId780" xr:uid="{00000000-0004-0000-0100-00005B030000}"/>
    <hyperlink ref="U324" r:id="rId781" xr:uid="{00000000-0004-0000-0100-00005C030000}"/>
    <hyperlink ref="T290" r:id="rId782" display="45/22" xr:uid="{00000000-0004-0000-0100-00005D030000}"/>
    <hyperlink ref="H202" r:id="rId783" display="ΕΝΤΑΓΜΕΝΑ ΕΡΓΑ\ΝΟΕΜΒΡΙΟΣ 2016\ΕΠΕΚΤΑΣΗ ΤΟΥ ΠΡΟΓΡΑΜΜΑΤΟΣ ΔΙΑΧΕΙΡΙΣΗΣ ΒΙΟΑΠΟΒΛΗΤΩΝ\ΠΡΟΣΥΜΒΑΤΙΚΟΣ\προγραμματικη συμβαση.pdf" xr:uid="{00000000-0004-0000-0100-00005E030000}"/>
    <hyperlink ref="H201" r:id="rId784" display="ΕΝΤΑΓΜΕΝΑ ΕΡΓΑ\ΝΟΕΜΒΡΙΟΣ 2016\ΠΡΟΒΟΛΗ ΠΕΖΟΠΟΡΙΚΟΥ ΤΟΥΡΙΣΜΟΥ\ΣΥΜΒ ΠΡΟΒ ΠΕΖΟΠ ΤΟΥΡ.pdf" xr:uid="{00000000-0004-0000-0100-00005F030000}"/>
    <hyperlink ref="H161" r:id="rId785" display="ΕΝΤΑΓΜΕΝΑ ΕΡΓΑ\ΝΟΕΜΒΡΙΟΣ 2016\ΒΕΛΤΙΩΣΗ ΚΥΚΛ ΣΥΝΘ ΜΕΤΑΞΥ ΟΙΚ 2017\ΣΥΜΒ ΒΕΛΤ ΚΥΚΛΟΦ ΣΥΝΘ.pdf" xr:uid="{00000000-0004-0000-0100-000060030000}"/>
    <hyperlink ref="H124" r:id="rId786" display="ΕΝΤΑΓΜΕΝΑ ΕΡΓΑ\ΟΙΚΙΣΤΙΚΗ ΑΝΑΒΑΘΜΙΣΗ ΟΙΚΙΣΜΩΝ\ΠΡΟΣΥΜΒΑΤΙΚΟΣ\11 ΣΥΜΒΑΣΗ 4317_7.2.2017 Έργο Οικιστική Αναβάθμιση ΔΕ Κοζάνης ΚΗΜΔΗΣ.pdf" xr:uid="{00000000-0004-0000-0100-000061030000}"/>
    <hyperlink ref="H117" r:id="rId787" display="ΕΝΤΑΓΜΕΝΑ ΕΡΓΑ\ΜΕΛΕΤΗ-ΟΛΟΚΛΗΡΩΜΕΝΟΣ ΣΧΕΔΙΑΣΜΟΣ ΔΙΑΧ ΑΠΟΡ\ΣΥΜΒΑΣΗ\ΣΥΜΒΑΣΗ ΟΛΟΚΛ ΣΧΕΔ.pdf" xr:uid="{00000000-0004-0000-0100-000062030000}"/>
    <hyperlink ref="H110" r:id="rId788" display="ΕΝΤΑΓΜΕΝΑ ΕΡΓΑ\ΣΒΑΚ\ΠΡΟΓΡΑΜΜΑΤΙΚΗ\ΤΡΟΠ ΣΒΑΚ ΜΕ ΚΗΜΔΗΣ.pdf" xr:uid="{00000000-0004-0000-0100-000063030000}"/>
    <hyperlink ref="H105" r:id="rId789" display="ΕΝΤΑΓΜΕΝΑ ΕΡΓΑ\ΚΑΤΑΣΚΕΥΗ ΒΑΣΕΩΝ ΠΕΡΙΦΡΑΞΕΩΝ ΓΗΠΕΔΟΥ ΑΙΑΝΗΣ\ΠΡΟΣΥΜΒΑΤΙΚΟΣ\ΣΥΜΒΑΣΗ ΚΑΤΑΣΚΕΥΗ ΒΑΣΕΩΝ ΑΙΑΝΗΣ.pdf" xr:uid="{00000000-0004-0000-0100-000064030000}"/>
    <hyperlink ref="H101" r:id="rId790" display="ΕΝΤΑΓΜΕΝΑ ΕΡΓΑ\ΟΛΟΚΛΗΡΩΣΗ ΑΘΛ ΕΓΚΑΤ ΑΙΑΝΗΣ\ΣΥΜΒΑΣΗ\ΣΥΜΒΑΣΗ.pdf" xr:uid="{00000000-0004-0000-0100-000065030000}"/>
    <hyperlink ref="H121" r:id="rId791" display="ΕΝΤΑΓΜΕΝΑ ΕΡΓΑ\ΒΕΛΤΙΩΣΗ ΚΥΚΛ ΣΥΝΘ ΟΙΚΙΣΜΩΝ\ΣΥΜΒΑΣΗ ΒΕΛΤΙΩΣΗ ΚΥΚΛΟΦΟΡΙΑΚΩΝ ΣΥΝΘΗΚΩΝ.pdf" xr:uid="{00000000-0004-0000-0100-000066030000}"/>
    <hyperlink ref="H118" r:id="rId792" display="ΕΝΤΑΓΜΕΝΑ ΕΡΓΑ\ΠΟΡΤΑ-ΠΟΡΤΑ\ΣΥΜΒΑΣΗ\ΣΥΜΒΑΣΗ ΠΟΡΤΑ-ΠΟΡΤΑ.pdf" xr:uid="{00000000-0004-0000-0100-000067030000}"/>
    <hyperlink ref="H126" r:id="rId793" display="42192,66" xr:uid="{00000000-0004-0000-0100-000068030000}"/>
    <hyperlink ref="H125" r:id="rId794" display="53161,30" xr:uid="{00000000-0004-0000-0100-000069030000}"/>
    <hyperlink ref="H131" r:id="rId795" display="23527,04" xr:uid="{00000000-0004-0000-0100-00006A030000}"/>
    <hyperlink ref="H114" r:id="rId796" display="ΕΝΤΑΓΜΕΝΑ ΕΡΓΑ\ΠΡΟΝΗΘΕΙΑ ΕΓΚΑΤΑΣΤΑΣΗ ΥΠΟΓΕΙΩΝ ΣΥΣΤΗΜΑΤΩΝ\ΠΡΟΣΥΜΒΑΤΙΚΟΣ\ΣΥΜΒΑΣΗ ΚΗΜΔΗΣ.pdf" xr:uid="{00000000-0004-0000-0100-00006B030000}"/>
    <hyperlink ref="H140" r:id="rId797" display="ΕΝΤΑΓΜΕΝΑ ΕΡΓΑ\ΣΧΕΔΙΟ MARKETING ΥΛΟΠΟΙΗΣΗ\ΣΥΜΜΕΤΟΧΗ ΣΕ ΕΚΘΕΣΕΙΣ\ΠΡΟΣΥΜΒΑΤΙΚΟΣ\συμβαση παφιλη.pdf" xr:uid="{00000000-0004-0000-0100-00006C030000}"/>
    <hyperlink ref="H123" r:id="rId798" display="ΕΝΤΑΓΜΕΝΑ ΕΡΓΑ\ΔΙΚΤΥΟ ΟΜΒΙΩΝ ΔΡΕΠΑΝΟΥ\συμβαση ομβρια υδατα δρεπανου.pdf" xr:uid="{00000000-0004-0000-0100-00006D030000}"/>
    <hyperlink ref="H120" r:id="rId799" display="ΕΝΤΑΓΜΕΝΑ ΕΡΓΑ\ΕΚΣΥΓΧΡΟΝΙΣΜΟΣ-ΒΕΛΤ ΧΩΡΩΝ ΠΡΑΣΙΝΟΥ-ΑΝΑΨ\ΠΡΟΣΥΜΒΑΤΙΚΟΣ\ΣΥΜΒ ΕΚΣΥΓΧΡΟΝ.pdf" xr:uid="{00000000-0004-0000-0100-00006E030000}"/>
    <hyperlink ref="H115" r:id="rId800" display="ΕΝΤΑΓΜΕΝΑ ΕΡΓΑ\ΣΥΜΠΛΗΡΩΜΑΤΙΚΕΣ ΕΡΓΑΣΙΕΣ ΒΙΒΛΙΟΘΗΚΗ\ΣΥΜΒ ΣΥΜΠΛ ΒΙΒΛ.pdf" xr:uid="{00000000-0004-0000-0100-00006F030000}"/>
    <hyperlink ref="H116" r:id="rId801" display="ΕΝΤΑΓΜΕΝΑ ΕΡΓΑ\ΚΟΙΜΗΤΗΡΙΑ\ΠΡΟΓΡΑΜΜΑΤΙΚΗ\34014-25.07.2016 ΠΡ.ΣΥΜΒΑΣΗ ΚΟΙΜΗΤΗΡΙΑ.pdf" xr:uid="{00000000-0004-0000-0100-000070030000}"/>
    <hyperlink ref="H108" r:id="rId802" display="ΕΝΤΑΓΜΕΝΑ ΕΡΓΑ\GIS\ENTALMA 266A\ΣΥΜΒ ΠΡΟΜ GIS 2.pdf" xr:uid="{00000000-0004-0000-0100-000071030000}"/>
    <hyperlink ref="H107" r:id="rId803" display="ΕΝΤΑΓΜΕΝΑ ΕΡΓΑ\GIS\ΕΝΟΠΟΙΗΣΗ-ΛΕΙΤΟΥΡΓΙΚΗ ΑΝΑ\ΣΥΜΒΑΣΗ ΥΠΗΡ GIS.pdf" xr:uid="{00000000-0004-0000-0100-000072030000}"/>
    <hyperlink ref="H109" r:id="rId804" display="ΕΝΤΑΓΜΕΝΑ ΕΡΓΑ\ΑΝΑΘΕΩΡΗΣΗ ΤΟΥ Β1 ΣΤΑΔΙΟΥ ΓΠΣ\ΠΡΟΓΡΑΜΜΑΤΙΚΗ\19375-12.05.2016 ΠΡΟΓΡ.ΓΠΣ.pdf" xr:uid="{00000000-0004-0000-0100-000073030000}"/>
    <hyperlink ref="H85" r:id="rId805" display="ΕΝΤΑΓΜΕΝΑ ΕΡΓΑ\ΕΓΚΑΤΑΣΤΑΣΗ ΦΩΤΟΒΟΛΤΑΙΚΩΝ ΣΤΑΘΜΩΝ ΣΕ ΔΗΜΟΤΙΚΑ ΚΤΙΡΙΑ\Διαγωνισμός 09112018\Ε 5.5.3.2 Σύμβαση_ΚΗΜΔΗΣ_RENEL.pdf" xr:uid="{00000000-0004-0000-0100-000074030000}"/>
    <hyperlink ref="H37" r:id="rId806" display="ΕΝΤΑΓΜΕΝΑ ΕΡΓΑ\ΚΤΙΡΙΑ ΚΟΙΝΩΝΙΚΩΝ ΥΠΟΔΟΜΩΝ\Πολιτιστικό κέντρο Αργίλου\διαγωνισμος\Σύμβαση για το Πολιτιστικό Κέντρο Αργίλου με υπογραφές.pdf" xr:uid="{00000000-0004-0000-0100-000075030000}"/>
    <hyperlink ref="H36" r:id="rId807" display="ΕΝΤΑΓΜΕΝΑ ΕΡΓΑ\ΚΤΙΡΙΑ ΚΟΙΝΩΝΙΚΩΝ ΥΠΟΔΟΜΩΝ\Κτίριο πολλαπλών χρήσεων στο ΤΔ Νέας  Νικόπολης\PROSYMBATIKOS_NIKOPOLH\2η δημοπρασία 13.09.2010\Σύμβαση.pdf" xr:uid="{00000000-0004-0000-0100-000076030000}"/>
    <hyperlink ref="H69" r:id="rId808" display="ΕΝΤΑΓΜΕΝΑ ΕΡΓΑ\ΒΕΛΤΙΣΤΟΠΟΙΗΣΗ ΔΙΑΧΕΙΡΙΣΗΣ ΣΤΕΡΕΩΝ ΑΠ ΑΣΑ\ΣΥΜΒΑΣΗ\ΠΡΟΓΡΑΜ ΒΕΛΤΙΣ ΑΣΑ ΚΗΜΔΗΣ.pdf" xr:uid="{00000000-0004-0000-0100-000077030000}"/>
    <hyperlink ref="H17" r:id="rId809" display="ΕΝΤΑΓΜΕΝΑ ΕΡΓΑ\ΜΕΤΑΤΟΠΙΣΗ ΠΥΛΩΝΩΝ ΔΕΗ\Συμφωνητικό Χαραυγής υπογεγραμμένο.pdf" xr:uid="{00000000-0004-0000-0100-000078030000}"/>
    <hyperlink ref="H40" r:id="rId810" display="ΕΝΤΑΓΜΕΝΑ ΕΡΓΑ\ΣΥΝΤΗΡΗΣΗ ΑΘΛΗΤΙΚΩΝ ΥΠΟΔΟΜΩΝ\ΣΥΜΒΑΣΗ\ΣΥΜΒΑΣΗ ΣΥΝΤΗΡΗΣΗ ΑΘΛΗΤΙΚΩΝ ΕΓΚΑΤΑΣΤΑΣΕΩΝ.pdf" xr:uid="{00000000-0004-0000-0100-000079030000}"/>
    <hyperlink ref="H80" r:id="rId811" display="ΕΝΤΑΓΜΕΝΑ ΕΡΓΑ\ΓΗΠΕΔΟ 5Χ5 ΑΓ ΔΗΜ\ΣΥΜΒΑΣΗ 5Χ5 ΑΓ.ΔΗΜΗΤΡΙΟΣ.pdf" xr:uid="{00000000-0004-0000-0100-00007A030000}"/>
    <hyperlink ref="H28" r:id="rId812" display="ΕΝΤΑΓΜΕΝΑ ΕΡΓΑ\ΜΟΥΣΕΙΟΛΟΓΙΚΗ\ΝΕΑ ΠΡΟΓΡΑΜΜΑΤΙΚΗ\ΠΡΟΓΡ ΜΕ ΥΠΟΓΡ.pdf" xr:uid="{00000000-0004-0000-0100-00007B030000}"/>
    <hyperlink ref="H33" r:id="rId813" display="ΕΝΤΑΓΜΕΝΑ ΕΡΓΑ\ΠΟΙΟΤΗΤΑ ΑΤΜΟΣΦΑΙΡΑΣ\ΤΕΛΙΚΗ ΠΡΟΓΡΑΜΜΑΤΙΚΗ\PROGRAMMATIKH_YPOGRAFES.pdf" xr:uid="{00000000-0004-0000-0100-00007C030000}"/>
    <hyperlink ref="T323" r:id="rId814" xr:uid="{00000000-0004-0000-0100-00007D030000}"/>
    <hyperlink ref="S325" r:id="rId815" xr:uid="{00000000-0004-0000-0100-00007E030000}"/>
    <hyperlink ref="T254" r:id="rId816" xr:uid="{00000000-0004-0000-0100-00007F030000}"/>
    <hyperlink ref="S326:S327" r:id="rId817" display="4/22" xr:uid="{00000000-0004-0000-0100-000080030000}"/>
    <hyperlink ref="T247" r:id="rId818" xr:uid="{00000000-0004-0000-0100-000081030000}"/>
    <hyperlink ref="S328" r:id="rId819" xr:uid="{00000000-0004-0000-0100-000082030000}"/>
    <hyperlink ref="S329" r:id="rId820" xr:uid="{00000000-0004-0000-0100-000083030000}"/>
    <hyperlink ref="E248" location="'ΠΛΗΡΩΜΕΣ 23-4-2015'!A142" display="ΣΥΣΤΗΜΑΤΙΚΗ ΠΑΡΑΚΟΛΟΥΘΗΣΗ ΚΑΙ ΚΑΤΑΓΡΑΦΗ ΤΗΣ ΠΟΙΟΤΗΤΑΣ ΤΗΣ ΑΤΜΟΣΦΑΙΡΑΣ ΣΤΗΝ ΠΕΡΙΟΧΗ ΤΟΥ ΔΗΜΟΥ ΚΟΖΑΝΗΣ" xr:uid="{00000000-0004-0000-0100-000084030000}"/>
    <hyperlink ref="T266" r:id="rId821" display="06/2022/25-10-2022" xr:uid="{00000000-0004-0000-0100-000085030000}"/>
    <hyperlink ref="T328" r:id="rId822" xr:uid="{00000000-0004-0000-0100-000086030000}"/>
    <hyperlink ref="U330" r:id="rId823" xr:uid="{00000000-0004-0000-0100-000087030000}"/>
    <hyperlink ref="U331" r:id="rId824" xr:uid="{00000000-0004-0000-0100-000088030000}"/>
    <hyperlink ref="U332" r:id="rId825" xr:uid="{00000000-0004-0000-0100-000089030000}"/>
    <hyperlink ref="U333" r:id="rId826" xr:uid="{00000000-0004-0000-0100-00008A030000}"/>
    <hyperlink ref="U334" r:id="rId827" xr:uid="{00000000-0004-0000-0100-00008B030000}"/>
    <hyperlink ref="U335" r:id="rId828" xr:uid="{00000000-0004-0000-0100-00008C030000}"/>
    <hyperlink ref="U336" r:id="rId829" xr:uid="{00000000-0004-0000-0100-00008D030000}"/>
    <hyperlink ref="U337" r:id="rId830" xr:uid="{00000000-0004-0000-0100-00008E030000}"/>
    <hyperlink ref="U338" r:id="rId831" xr:uid="{00000000-0004-0000-0100-00008F030000}"/>
    <hyperlink ref="U339" r:id="rId832" xr:uid="{00000000-0004-0000-0100-000090030000}"/>
    <hyperlink ref="T329" r:id="rId833" xr:uid="{00000000-0004-0000-0100-000091030000}"/>
    <hyperlink ref="S330" r:id="rId834" xr:uid="{00000000-0004-0000-0100-000092030000}"/>
    <hyperlink ref="S331" r:id="rId835" xr:uid="{00000000-0004-0000-0100-000093030000}"/>
    <hyperlink ref="S332" r:id="rId836" xr:uid="{00000000-0004-0000-0100-000094030000}"/>
    <hyperlink ref="S333" r:id="rId837" xr:uid="{00000000-0004-0000-0100-000095030000}"/>
    <hyperlink ref="S334" r:id="rId838" xr:uid="{00000000-0004-0000-0100-000096030000}"/>
    <hyperlink ref="S335" r:id="rId839" xr:uid="{00000000-0004-0000-0100-000097030000}"/>
    <hyperlink ref="S336" r:id="rId840" xr:uid="{00000000-0004-0000-0100-000098030000}"/>
    <hyperlink ref="S337" r:id="rId841" xr:uid="{00000000-0004-0000-0100-000099030000}"/>
    <hyperlink ref="S338" r:id="rId842" xr:uid="{00000000-0004-0000-0100-00009A030000}"/>
    <hyperlink ref="S339" r:id="rId843" xr:uid="{00000000-0004-0000-0100-00009B030000}"/>
    <hyperlink ref="T257" r:id="rId844" xr:uid="{00000000-0004-0000-0100-00009C030000}"/>
    <hyperlink ref="T258" r:id="rId845" xr:uid="{00000000-0004-0000-0100-00009D030000}"/>
    <hyperlink ref="U258" r:id="rId846" display="584/2018" xr:uid="{00000000-0004-0000-0100-00009E030000}"/>
    <hyperlink ref="T156" r:id="rId847" xr:uid="{00000000-0004-0000-0100-00009F030000}"/>
    <hyperlink ref="T226" r:id="rId848" xr:uid="{00000000-0004-0000-0100-0000A0030000}"/>
    <hyperlink ref="T253" r:id="rId849" xr:uid="{00000000-0004-0000-0100-0000A1030000}"/>
    <hyperlink ref="T281" r:id="rId850" xr:uid="{00000000-0004-0000-0100-0000A2030000}"/>
    <hyperlink ref="T312" r:id="rId851" xr:uid="{00000000-0004-0000-0100-0000A3030000}"/>
    <hyperlink ref="T195" r:id="rId852" xr:uid="{00000000-0004-0000-0100-0000A4030000}"/>
    <hyperlink ref="T204" r:id="rId853" xr:uid="{00000000-0004-0000-0100-0000A5030000}"/>
    <hyperlink ref="T269" r:id="rId854" xr:uid="{00000000-0004-0000-0100-0000A6030000}"/>
    <hyperlink ref="T77" r:id="rId855" xr:uid="{00000000-0004-0000-0100-0000A7030000}"/>
    <hyperlink ref="T132" r:id="rId856" xr:uid="{00000000-0004-0000-0100-0000A8030000}"/>
  </hyperlinks>
  <printOptions horizontalCentered="1" verticalCentered="1"/>
  <pageMargins left="0.39370078740157483" right="0" top="0.59055118110236227" bottom="0.78740157480314965" header="0.51181102362204722" footer="0.51181102362204722"/>
  <pageSetup paperSize="9" scale="70" firstPageNumber="0" orientation="landscape" horizontalDpi="300" verticalDpi="300" r:id="rId857"/>
  <headerFooter alignWithMargins="0">
    <oddFooter>&amp;L&amp;"Arial Greek,Κανονικά"&amp;8ΔΗΜΟΣ ΚΟΖΑΝΗΣ&amp;R&amp;"Arial Greek,Κανονικά"&amp;D</oddFooter>
  </headerFooter>
  <legacyDrawing r:id="rId85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2"/>
  <dimension ref="A1"/>
  <sheetViews>
    <sheetView workbookViewId="0">
      <selection activeCell="D24" sqref="D24"/>
    </sheetView>
  </sheetViews>
  <sheetFormatPr defaultRowHeight="12.75" x14ac:dyDescent="0.2"/>
  <sheetData/>
  <customSheetViews>
    <customSheetView guid="{DDFEA09E-5C9E-4DA7-B63E-4B9FDBDBAE41}" state="hidden">
      <selection activeCell="D24" sqref="D24"/>
      <pageMargins left="0.7" right="0.7" top="0.75" bottom="0.75" header="0.3" footer="0.3"/>
    </customSheetView>
    <customSheetView guid="{872556B0-57C4-45A5-8C4E-72424E156004}" state="hidden">
      <selection activeCell="D24" sqref="D24"/>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3"/>
  <dimension ref="A1"/>
  <sheetViews>
    <sheetView workbookViewId="0"/>
  </sheetViews>
  <sheetFormatPr defaultRowHeight="12.75" x14ac:dyDescent="0.2"/>
  <sheetData/>
  <customSheetViews>
    <customSheetView guid="{DDFEA09E-5C9E-4DA7-B63E-4B9FDBDBAE41}" state="hidden">
      <pageMargins left="0.7" right="0.7" top="0.75" bottom="0.75" header="0.3" footer="0.3"/>
    </customSheetView>
    <customSheetView guid="{872556B0-57C4-45A5-8C4E-72424E156004}" state="hidden">
      <pageMargins left="0.7" right="0.7" top="0.75" bottom="0.75" header="0.3" footer="0.3"/>
    </customSheetView>
  </customSheetView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A2:AK576"/>
  <sheetViews>
    <sheetView zoomScale="90" zoomScaleNormal="90" workbookViewId="0">
      <pane xSplit="1" ySplit="6" topLeftCell="U199" activePane="bottomRight" state="frozen"/>
      <selection pane="topRight" activeCell="B1" sqref="B1"/>
      <selection pane="bottomLeft" activeCell="A5" sqref="A5"/>
      <selection pane="bottomRight" activeCell="AE157" sqref="AE157"/>
    </sheetView>
  </sheetViews>
  <sheetFormatPr defaultRowHeight="12.75" x14ac:dyDescent="0.2"/>
  <cols>
    <col min="1" max="1" width="57" style="15" customWidth="1"/>
    <col min="2" max="2" width="13.42578125" style="16" customWidth="1"/>
    <col min="3" max="3" width="14.140625" style="16" customWidth="1"/>
    <col min="4" max="4" width="13.7109375" style="17" customWidth="1"/>
    <col min="5" max="5" width="9.140625" style="17" hidden="1" customWidth="1"/>
    <col min="6" max="6" width="13.7109375" style="17" customWidth="1"/>
    <col min="7" max="7" width="13.7109375" style="16" customWidth="1"/>
    <col min="8" max="8" width="16.5703125" style="16" customWidth="1"/>
    <col min="9" max="9" width="12.28515625" style="17" customWidth="1"/>
    <col min="10" max="10" width="9.140625" style="17" hidden="1" customWidth="1"/>
    <col min="11" max="11" width="14.140625" style="16" customWidth="1"/>
    <col min="12" max="12" width="17" style="16" customWidth="1"/>
    <col min="13" max="13" width="14.5703125" style="17" customWidth="1"/>
    <col min="14" max="14" width="15.140625" style="17" customWidth="1"/>
    <col min="15" max="15" width="14.28515625" style="17" customWidth="1"/>
    <col min="16" max="16" width="17.140625" style="17" customWidth="1"/>
    <col min="17" max="32" width="14.5703125" style="17" customWidth="1"/>
    <col min="33" max="33" width="19.85546875" style="18" customWidth="1"/>
    <col min="34" max="34" width="11.7109375" style="19" bestFit="1" customWidth="1"/>
    <col min="35" max="35" width="12.42578125" style="19" customWidth="1"/>
    <col min="36" max="36" width="9.28515625" style="19" customWidth="1"/>
    <col min="37" max="37" width="10.28515625" style="19" customWidth="1"/>
    <col min="38" max="16384" width="9.140625" style="19"/>
  </cols>
  <sheetData>
    <row r="2" spans="1:35" x14ac:dyDescent="0.2">
      <c r="L2" s="33">
        <f>AG2+'ΠΟΡΟΣ  '!J52+'ΠΟΡΟΣ  '!J119+'ΠΟΡΟΣ  '!J145+'ΠΟΡΟΣ  '!J217+'ΠΟΡΟΣ  '!J207+'ΠΟΡΟΣ  '!J215+'ΠΟΡΟΣ  '!J225+'ΠΟΡΟΣ  '!J151+'ΠΟΡΟΣ  '!J152+'ΠΟΡΟΣ  '!J153+'ΠΟΡΟΣ  '!J154+'ΠΟΡΟΣ  '!J214+'ΠΟΡΟΣ  '!J267</f>
        <v>21012455.219999999</v>
      </c>
      <c r="N2" s="17">
        <f>L2-AG2</f>
        <v>1522927.5100000091</v>
      </c>
      <c r="AG2" s="33">
        <f>SUM(AG7:AG548)-AG57-AG60</f>
        <v>19489527.70999999</v>
      </c>
      <c r="AH2" s="17"/>
      <c r="AI2" s="17"/>
    </row>
    <row r="3" spans="1:35" ht="13.5" thickBot="1" x14ac:dyDescent="0.25"/>
    <row r="4" spans="1:35" hidden="1" x14ac:dyDescent="0.2"/>
    <row r="5" spans="1:35" ht="13.5" thickTop="1" x14ac:dyDescent="0.2">
      <c r="A5" s="20"/>
      <c r="B5" s="1090" t="s">
        <v>122</v>
      </c>
      <c r="C5" s="1090"/>
      <c r="D5" s="1090"/>
      <c r="E5" s="1090"/>
      <c r="F5" s="21"/>
      <c r="G5" s="1090" t="s">
        <v>123</v>
      </c>
      <c r="H5" s="1090"/>
      <c r="I5" s="1090"/>
      <c r="J5" s="1090"/>
      <c r="K5" s="1090" t="s">
        <v>124</v>
      </c>
      <c r="L5" s="1090"/>
      <c r="M5" s="1090"/>
      <c r="N5" s="187"/>
      <c r="O5" s="1087" t="s">
        <v>125</v>
      </c>
      <c r="P5" s="1087"/>
      <c r="Q5" s="1087"/>
      <c r="R5" s="1087" t="s">
        <v>830</v>
      </c>
      <c r="S5" s="1088"/>
      <c r="T5" s="1089"/>
      <c r="U5" s="1087" t="s">
        <v>879</v>
      </c>
      <c r="V5" s="1088"/>
      <c r="W5" s="1089"/>
      <c r="X5" s="1087" t="s">
        <v>987</v>
      </c>
      <c r="Y5" s="1088"/>
      <c r="Z5" s="1089"/>
      <c r="AA5" s="1087" t="s">
        <v>1036</v>
      </c>
      <c r="AB5" s="1088"/>
      <c r="AC5" s="1089"/>
      <c r="AD5" s="1087" t="s">
        <v>1096</v>
      </c>
      <c r="AE5" s="1088"/>
      <c r="AF5" s="1089"/>
      <c r="AG5" s="22" t="s">
        <v>126</v>
      </c>
    </row>
    <row r="6" spans="1:35" x14ac:dyDescent="0.2">
      <c r="A6" s="23" t="s">
        <v>6</v>
      </c>
      <c r="B6" s="24" t="s">
        <v>286</v>
      </c>
      <c r="C6" s="24" t="s">
        <v>127</v>
      </c>
      <c r="D6" s="25" t="s">
        <v>128</v>
      </c>
      <c r="E6" s="25" t="s">
        <v>128</v>
      </c>
      <c r="F6" s="25" t="s">
        <v>129</v>
      </c>
      <c r="G6" s="24" t="s">
        <v>286</v>
      </c>
      <c r="H6" s="24" t="s">
        <v>127</v>
      </c>
      <c r="I6" s="25" t="s">
        <v>128</v>
      </c>
      <c r="J6" s="25" t="s">
        <v>126</v>
      </c>
      <c r="K6" s="24" t="s">
        <v>286</v>
      </c>
      <c r="L6" s="24" t="s">
        <v>127</v>
      </c>
      <c r="M6" s="25" t="s">
        <v>128</v>
      </c>
      <c r="N6" s="188" t="s">
        <v>129</v>
      </c>
      <c r="O6" s="24" t="s">
        <v>286</v>
      </c>
      <c r="P6" s="24" t="s">
        <v>127</v>
      </c>
      <c r="Q6" s="26" t="s">
        <v>128</v>
      </c>
      <c r="R6" s="24" t="s">
        <v>286</v>
      </c>
      <c r="S6" s="24" t="s">
        <v>127</v>
      </c>
      <c r="T6" s="26" t="s">
        <v>128</v>
      </c>
      <c r="U6" s="24" t="s">
        <v>286</v>
      </c>
      <c r="V6" s="24" t="s">
        <v>127</v>
      </c>
      <c r="W6" s="26" t="s">
        <v>128</v>
      </c>
      <c r="X6" s="839" t="s">
        <v>286</v>
      </c>
      <c r="Y6" s="839" t="s">
        <v>127</v>
      </c>
      <c r="Z6" s="839" t="s">
        <v>128</v>
      </c>
      <c r="AA6" s="839"/>
      <c r="AB6" s="839"/>
      <c r="AC6" s="839"/>
      <c r="AD6" s="839"/>
      <c r="AE6" s="839"/>
      <c r="AF6" s="839"/>
      <c r="AG6" s="27"/>
    </row>
    <row r="7" spans="1:35" ht="22.5" customHeight="1" x14ac:dyDescent="0.2">
      <c r="O7" s="34"/>
      <c r="P7" s="34"/>
      <c r="AG7" s="27"/>
    </row>
    <row r="8" spans="1:35" ht="36" customHeight="1" x14ac:dyDescent="0.25">
      <c r="A8" s="114" t="s">
        <v>28</v>
      </c>
      <c r="B8" s="115"/>
      <c r="C8" s="115"/>
      <c r="D8" s="125"/>
      <c r="E8" s="120"/>
      <c r="F8" s="120"/>
      <c r="G8" s="121"/>
      <c r="H8" s="115"/>
      <c r="I8" s="120">
        <f>I9</f>
        <v>30500</v>
      </c>
      <c r="J8" s="120"/>
      <c r="K8" s="121"/>
      <c r="L8" s="115"/>
      <c r="M8" s="120">
        <f>M9</f>
        <v>30500</v>
      </c>
      <c r="N8" s="190"/>
      <c r="O8" s="122"/>
      <c r="P8" s="122"/>
      <c r="Q8" s="123"/>
      <c r="R8" s="606"/>
      <c r="S8" s="606"/>
      <c r="T8" s="606"/>
      <c r="U8" s="715"/>
      <c r="V8" s="715"/>
      <c r="W8" s="715"/>
      <c r="X8" s="715"/>
      <c r="Y8" s="715"/>
      <c r="Z8" s="715"/>
      <c r="AA8" s="887"/>
      <c r="AB8" s="887"/>
      <c r="AC8" s="887"/>
      <c r="AD8" s="887"/>
      <c r="AE8" s="887"/>
      <c r="AF8" s="887"/>
      <c r="AG8" s="124">
        <f>I8+M8+Q8+D8</f>
        <v>61000</v>
      </c>
    </row>
    <row r="9" spans="1:35" ht="18" customHeight="1" x14ac:dyDescent="0.25">
      <c r="A9" s="41"/>
      <c r="E9" s="36"/>
      <c r="F9" s="36"/>
      <c r="G9" s="16">
        <v>42457</v>
      </c>
      <c r="H9" s="81" t="s">
        <v>132</v>
      </c>
      <c r="I9" s="36">
        <v>30500</v>
      </c>
      <c r="J9" s="36"/>
      <c r="K9" s="42">
        <v>43053</v>
      </c>
      <c r="L9" s="81" t="s">
        <v>132</v>
      </c>
      <c r="M9" s="36">
        <v>30500</v>
      </c>
      <c r="N9" s="36"/>
      <c r="O9" s="34"/>
      <c r="P9" s="39"/>
      <c r="Q9" s="37"/>
      <c r="R9" s="37"/>
      <c r="S9" s="37"/>
      <c r="T9" s="37"/>
      <c r="U9" s="37"/>
      <c r="V9" s="37"/>
      <c r="W9" s="37"/>
      <c r="X9" s="37"/>
      <c r="Y9" s="37"/>
      <c r="Z9" s="37"/>
      <c r="AA9" s="37"/>
      <c r="AB9" s="37"/>
      <c r="AC9" s="37"/>
      <c r="AD9" s="37"/>
      <c r="AE9" s="37"/>
      <c r="AF9" s="37"/>
      <c r="AG9" s="43"/>
      <c r="AI9" s="17"/>
    </row>
    <row r="10" spans="1:35" ht="18" x14ac:dyDescent="0.25">
      <c r="A10" s="114" t="s">
        <v>30</v>
      </c>
      <c r="B10" s="115"/>
      <c r="C10" s="115"/>
      <c r="D10" s="120"/>
      <c r="E10" s="120"/>
      <c r="F10" s="120"/>
      <c r="G10" s="121"/>
      <c r="H10" s="115"/>
      <c r="I10" s="120">
        <f>SUM(I11:I12)</f>
        <v>10000</v>
      </c>
      <c r="J10" s="120"/>
      <c r="K10" s="121"/>
      <c r="L10" s="115"/>
      <c r="M10" s="120">
        <f>SUM(M11:M12)</f>
        <v>6000</v>
      </c>
      <c r="N10" s="190"/>
      <c r="O10" s="122"/>
      <c r="P10" s="122"/>
      <c r="Q10" s="122">
        <f>Q11+Q12</f>
        <v>3000</v>
      </c>
      <c r="R10" s="605"/>
      <c r="S10" s="605"/>
      <c r="T10" s="605">
        <f>T11</f>
        <v>3000</v>
      </c>
      <c r="U10" s="716"/>
      <c r="V10" s="716"/>
      <c r="W10" s="716"/>
      <c r="X10" s="716"/>
      <c r="Y10" s="716"/>
      <c r="Z10" s="716"/>
      <c r="AA10" s="888"/>
      <c r="AB10" s="888"/>
      <c r="AC10" s="888"/>
      <c r="AD10" s="888"/>
      <c r="AE10" s="888"/>
      <c r="AF10" s="888"/>
      <c r="AG10" s="124">
        <f>I10+M10+Q10+D10+T10</f>
        <v>22000</v>
      </c>
    </row>
    <row r="11" spans="1:35" x14ac:dyDescent="0.2">
      <c r="G11" s="16">
        <v>42405</v>
      </c>
      <c r="H11" s="101" t="s">
        <v>132</v>
      </c>
      <c r="I11" s="17">
        <v>7000</v>
      </c>
      <c r="K11" s="16">
        <v>42837</v>
      </c>
      <c r="L11" s="101" t="s">
        <v>132</v>
      </c>
      <c r="M11" s="17">
        <v>3000</v>
      </c>
      <c r="O11" s="34">
        <v>43194</v>
      </c>
      <c r="P11" s="40" t="s">
        <v>132</v>
      </c>
      <c r="Q11" s="17">
        <v>3000</v>
      </c>
      <c r="R11" s="34">
        <v>43546</v>
      </c>
      <c r="S11" s="184" t="s">
        <v>132</v>
      </c>
      <c r="T11" s="17">
        <v>3000</v>
      </c>
      <c r="AG11" s="43"/>
      <c r="AI11" s="17"/>
    </row>
    <row r="12" spans="1:35" x14ac:dyDescent="0.2">
      <c r="G12" s="16">
        <v>42520</v>
      </c>
      <c r="H12" s="101" t="s">
        <v>132</v>
      </c>
      <c r="I12" s="17">
        <v>3000</v>
      </c>
      <c r="K12" s="16">
        <v>43000</v>
      </c>
      <c r="M12" s="17">
        <v>3000</v>
      </c>
      <c r="O12" s="34"/>
      <c r="P12" s="40"/>
      <c r="Q12" s="39"/>
      <c r="R12" s="39"/>
      <c r="S12" s="39"/>
      <c r="T12" s="39"/>
      <c r="U12" s="39"/>
      <c r="V12" s="39"/>
      <c r="W12" s="39"/>
      <c r="X12" s="39"/>
      <c r="Y12" s="39"/>
      <c r="Z12" s="39"/>
      <c r="AA12" s="39"/>
      <c r="AB12" s="39"/>
      <c r="AC12" s="39"/>
      <c r="AD12" s="39"/>
      <c r="AE12" s="39"/>
      <c r="AF12" s="39"/>
      <c r="AG12" s="43"/>
    </row>
    <row r="13" spans="1:35" ht="54" x14ac:dyDescent="0.25">
      <c r="A13" s="114" t="s">
        <v>53</v>
      </c>
      <c r="B13" s="115"/>
      <c r="C13" s="115"/>
      <c r="D13" s="120">
        <f>D14</f>
        <v>14760</v>
      </c>
      <c r="E13" s="120"/>
      <c r="F13" s="120"/>
      <c r="G13" s="121"/>
      <c r="H13" s="115"/>
      <c r="I13" s="120"/>
      <c r="J13" s="120"/>
      <c r="K13" s="121"/>
      <c r="L13" s="115"/>
      <c r="M13" s="120"/>
      <c r="N13" s="190"/>
      <c r="O13" s="122"/>
      <c r="P13" s="122"/>
      <c r="Q13" s="122"/>
      <c r="R13" s="605"/>
      <c r="S13" s="605"/>
      <c r="T13" s="605"/>
      <c r="U13" s="716"/>
      <c r="V13" s="716"/>
      <c r="W13" s="716"/>
      <c r="X13" s="716"/>
      <c r="Y13" s="716"/>
      <c r="Z13" s="716"/>
      <c r="AA13" s="888"/>
      <c r="AB13" s="888"/>
      <c r="AC13" s="888"/>
      <c r="AD13" s="888"/>
      <c r="AE13" s="888"/>
      <c r="AF13" s="888"/>
      <c r="AG13" s="124">
        <f>I13+M13+Q13+D13</f>
        <v>14760</v>
      </c>
      <c r="AH13" s="415"/>
    </row>
    <row r="14" spans="1:35" ht="18" x14ac:dyDescent="0.25">
      <c r="A14" s="41"/>
      <c r="B14" s="16">
        <v>42314</v>
      </c>
      <c r="C14" s="81" t="s">
        <v>132</v>
      </c>
      <c r="D14" s="44">
        <v>14760</v>
      </c>
      <c r="E14" s="36"/>
      <c r="F14" s="36"/>
      <c r="G14" s="42"/>
      <c r="H14" s="35"/>
      <c r="I14" s="36"/>
      <c r="J14" s="36"/>
      <c r="K14" s="42"/>
      <c r="L14" s="35"/>
      <c r="M14" s="36"/>
      <c r="N14" s="36"/>
      <c r="O14" s="37"/>
      <c r="P14" s="37"/>
      <c r="Q14" s="37"/>
      <c r="R14" s="37"/>
      <c r="S14" s="37"/>
      <c r="T14" s="37"/>
      <c r="U14" s="37"/>
      <c r="V14" s="37"/>
      <c r="W14" s="37"/>
      <c r="X14" s="37"/>
      <c r="Y14" s="37"/>
      <c r="Z14" s="37"/>
      <c r="AA14" s="37"/>
      <c r="AB14" s="37"/>
      <c r="AC14" s="37"/>
      <c r="AD14" s="37"/>
      <c r="AE14" s="37"/>
      <c r="AF14" s="37"/>
      <c r="AG14" s="43"/>
    </row>
    <row r="15" spans="1:35" ht="54" x14ac:dyDescent="0.25">
      <c r="A15" s="114" t="s">
        <v>55</v>
      </c>
      <c r="B15" s="115"/>
      <c r="C15" s="115"/>
      <c r="D15" s="120">
        <f>SUM(D16:D16)</f>
        <v>14760</v>
      </c>
      <c r="E15" s="120"/>
      <c r="F15" s="120"/>
      <c r="G15" s="121"/>
      <c r="H15" s="115"/>
      <c r="I15" s="120"/>
      <c r="J15" s="120"/>
      <c r="K15" s="121"/>
      <c r="L15" s="115"/>
      <c r="M15" s="120"/>
      <c r="N15" s="190"/>
      <c r="O15" s="122"/>
      <c r="P15" s="122"/>
      <c r="Q15" s="122"/>
      <c r="R15" s="605"/>
      <c r="S15" s="605"/>
      <c r="T15" s="605"/>
      <c r="U15" s="716"/>
      <c r="V15" s="716"/>
      <c r="W15" s="716"/>
      <c r="X15" s="716"/>
      <c r="Y15" s="716"/>
      <c r="Z15" s="716"/>
      <c r="AA15" s="888"/>
      <c r="AB15" s="888"/>
      <c r="AC15" s="888"/>
      <c r="AD15" s="888"/>
      <c r="AE15" s="888"/>
      <c r="AF15" s="888"/>
      <c r="AG15" s="124">
        <f>D15</f>
        <v>14760</v>
      </c>
      <c r="AH15" s="415"/>
    </row>
    <row r="16" spans="1:35" ht="18" x14ac:dyDescent="0.25">
      <c r="A16" s="41"/>
      <c r="B16" s="34">
        <v>42208</v>
      </c>
      <c r="C16" s="45" t="s">
        <v>132</v>
      </c>
      <c r="D16" s="44">
        <v>14760</v>
      </c>
      <c r="E16" s="36"/>
      <c r="F16" s="36" t="s">
        <v>133</v>
      </c>
      <c r="G16" s="42"/>
      <c r="H16" s="35"/>
      <c r="I16" s="36"/>
      <c r="J16" s="36"/>
      <c r="K16" s="42"/>
      <c r="L16" s="35"/>
      <c r="M16" s="36"/>
      <c r="N16" s="36"/>
      <c r="O16" s="37"/>
      <c r="P16" s="37"/>
      <c r="Q16" s="37"/>
      <c r="R16" s="37"/>
      <c r="S16" s="37"/>
      <c r="T16" s="37"/>
      <c r="U16" s="37"/>
      <c r="V16" s="37"/>
      <c r="W16" s="37"/>
      <c r="X16" s="37"/>
      <c r="Y16" s="37"/>
      <c r="Z16" s="37"/>
      <c r="AA16" s="37"/>
      <c r="AB16" s="37"/>
      <c r="AC16" s="37"/>
      <c r="AD16" s="37"/>
      <c r="AE16" s="37"/>
      <c r="AF16" s="37"/>
      <c r="AG16" s="43"/>
    </row>
    <row r="17" spans="1:34" ht="54" x14ac:dyDescent="0.25">
      <c r="A17" s="28" t="s">
        <v>51</v>
      </c>
      <c r="B17" s="30"/>
      <c r="C17" s="30"/>
      <c r="D17" s="46">
        <f>D18+D19</f>
        <v>75063.56</v>
      </c>
      <c r="E17" s="31"/>
      <c r="F17" s="31"/>
      <c r="G17" s="29"/>
      <c r="H17" s="30"/>
      <c r="I17" s="31">
        <f>I18+I19</f>
        <v>85773.549999999988</v>
      </c>
      <c r="J17" s="31"/>
      <c r="K17" s="29"/>
      <c r="L17" s="30"/>
      <c r="M17" s="31"/>
      <c r="N17" s="189"/>
      <c r="O17" s="32"/>
      <c r="P17" s="32"/>
      <c r="Q17" s="31">
        <f>Q18</f>
        <v>42080.08</v>
      </c>
      <c r="R17" s="189"/>
      <c r="S17" s="189"/>
      <c r="T17" s="189"/>
      <c r="U17" s="717"/>
      <c r="V17" s="717"/>
      <c r="W17" s="717"/>
      <c r="X17" s="717"/>
      <c r="Y17" s="717"/>
      <c r="Z17" s="717"/>
      <c r="AA17" s="889"/>
      <c r="AB17" s="889"/>
      <c r="AC17" s="889"/>
      <c r="AD17" s="889"/>
      <c r="AE17" s="889"/>
      <c r="AF17" s="889"/>
      <c r="AG17" s="33">
        <f>I17+M17+Q17+D17</f>
        <v>202917.19</v>
      </c>
    </row>
    <row r="18" spans="1:34" ht="18" x14ac:dyDescent="0.25">
      <c r="A18" s="41"/>
      <c r="B18" s="34">
        <v>42149</v>
      </c>
      <c r="C18" s="45" t="s">
        <v>132</v>
      </c>
      <c r="D18" s="166">
        <v>35679.279999999999</v>
      </c>
      <c r="E18" s="36"/>
      <c r="F18" s="36"/>
      <c r="G18" s="42">
        <v>42395</v>
      </c>
      <c r="H18" s="81" t="s">
        <v>132</v>
      </c>
      <c r="I18" s="166">
        <v>42097.279999999999</v>
      </c>
      <c r="J18" s="36"/>
      <c r="K18" s="42"/>
      <c r="L18" s="35"/>
      <c r="M18" s="36"/>
      <c r="N18" s="36"/>
      <c r="O18" s="42">
        <v>43138</v>
      </c>
      <c r="P18" s="416" t="s">
        <v>132</v>
      </c>
      <c r="Q18" s="37">
        <v>42080.08</v>
      </c>
      <c r="R18" s="37"/>
      <c r="S18" s="37"/>
      <c r="T18" s="37"/>
      <c r="U18" s="37"/>
      <c r="V18" s="37"/>
      <c r="W18" s="37"/>
      <c r="X18" s="37"/>
      <c r="Y18" s="37"/>
      <c r="Z18" s="37"/>
      <c r="AA18" s="37"/>
      <c r="AB18" s="37"/>
      <c r="AC18" s="37"/>
      <c r="AD18" s="37"/>
      <c r="AE18" s="37"/>
      <c r="AF18" s="37"/>
      <c r="AG18" s="43"/>
    </row>
    <row r="19" spans="1:34" ht="18" x14ac:dyDescent="0.25">
      <c r="A19" s="41"/>
      <c r="B19" s="34">
        <v>42360</v>
      </c>
      <c r="C19" s="82" t="s">
        <v>132</v>
      </c>
      <c r="D19" s="166">
        <v>39384.28</v>
      </c>
      <c r="E19" s="36"/>
      <c r="F19" s="36"/>
      <c r="G19" s="42">
        <v>42719</v>
      </c>
      <c r="H19" s="81" t="s">
        <v>132</v>
      </c>
      <c r="I19" s="166">
        <v>43676.27</v>
      </c>
      <c r="J19" s="36"/>
      <c r="K19" s="42"/>
      <c r="L19" s="42"/>
      <c r="M19" s="36"/>
      <c r="N19" s="36"/>
      <c r="O19" s="42"/>
      <c r="P19" s="37"/>
      <c r="Q19" s="37"/>
      <c r="R19" s="37"/>
      <c r="S19" s="37"/>
      <c r="T19" s="37"/>
      <c r="U19" s="37"/>
      <c r="V19" s="37"/>
      <c r="W19" s="37"/>
      <c r="X19" s="37"/>
      <c r="Y19" s="37"/>
      <c r="Z19" s="37"/>
      <c r="AA19" s="37"/>
      <c r="AB19" s="37"/>
      <c r="AC19" s="37"/>
      <c r="AD19" s="37"/>
      <c r="AE19" s="37"/>
      <c r="AF19" s="37"/>
      <c r="AG19" s="43"/>
    </row>
    <row r="20" spans="1:34" ht="54" x14ac:dyDescent="0.25">
      <c r="A20" s="114" t="s">
        <v>57</v>
      </c>
      <c r="B20" s="115"/>
      <c r="C20" s="115"/>
      <c r="D20" s="120">
        <f>D21</f>
        <v>4354.2</v>
      </c>
      <c r="E20" s="120"/>
      <c r="F20" s="120"/>
      <c r="G20" s="121"/>
      <c r="H20" s="115"/>
      <c r="I20" s="120"/>
      <c r="J20" s="120"/>
      <c r="K20" s="121"/>
      <c r="L20" s="115"/>
      <c r="M20" s="120"/>
      <c r="N20" s="190"/>
      <c r="O20" s="122"/>
      <c r="P20" s="122"/>
      <c r="Q20" s="123"/>
      <c r="R20" s="606"/>
      <c r="S20" s="606"/>
      <c r="T20" s="606"/>
      <c r="U20" s="715"/>
      <c r="V20" s="715"/>
      <c r="W20" s="715"/>
      <c r="X20" s="715"/>
      <c r="Y20" s="715"/>
      <c r="Z20" s="715"/>
      <c r="AA20" s="887"/>
      <c r="AB20" s="887"/>
      <c r="AC20" s="887"/>
      <c r="AD20" s="887"/>
      <c r="AE20" s="887"/>
      <c r="AF20" s="887"/>
      <c r="AG20" s="124">
        <f>I20+M20+Q20+D20</f>
        <v>4354.2</v>
      </c>
    </row>
    <row r="21" spans="1:34" ht="18" x14ac:dyDescent="0.25">
      <c r="A21" s="41"/>
      <c r="B21" s="34">
        <v>42248</v>
      </c>
      <c r="C21" s="45" t="s">
        <v>132</v>
      </c>
      <c r="D21" s="44">
        <v>4354.2</v>
      </c>
      <c r="E21" s="36"/>
      <c r="F21" s="36" t="s">
        <v>15</v>
      </c>
      <c r="G21" s="42"/>
      <c r="H21" s="35"/>
      <c r="I21" s="36"/>
      <c r="J21" s="36"/>
      <c r="K21" s="42"/>
      <c r="L21" s="35"/>
      <c r="M21" s="36"/>
      <c r="N21" s="36"/>
      <c r="O21" s="37"/>
      <c r="P21" s="37"/>
      <c r="Q21" s="37"/>
      <c r="R21" s="37"/>
      <c r="S21" s="37"/>
      <c r="T21" s="37"/>
      <c r="U21" s="37"/>
      <c r="V21" s="37"/>
      <c r="W21" s="37"/>
      <c r="X21" s="37"/>
      <c r="Y21" s="37"/>
      <c r="Z21" s="37"/>
      <c r="AA21" s="37"/>
      <c r="AB21" s="37"/>
      <c r="AC21" s="37"/>
      <c r="AD21" s="37"/>
      <c r="AE21" s="37"/>
      <c r="AF21" s="37"/>
      <c r="AG21" s="43"/>
    </row>
    <row r="22" spans="1:34" ht="18" x14ac:dyDescent="0.25">
      <c r="A22" s="114" t="s">
        <v>59</v>
      </c>
      <c r="B22" s="115"/>
      <c r="C22" s="115"/>
      <c r="D22" s="120">
        <f>D23</f>
        <v>4949.67</v>
      </c>
      <c r="E22" s="120"/>
      <c r="F22" s="120"/>
      <c r="G22" s="121"/>
      <c r="H22" s="115"/>
      <c r="I22" s="120"/>
      <c r="J22" s="120"/>
      <c r="K22" s="121"/>
      <c r="L22" s="115"/>
      <c r="M22" s="120"/>
      <c r="N22" s="190"/>
      <c r="O22" s="122"/>
      <c r="P22" s="122"/>
      <c r="Q22" s="123"/>
      <c r="R22" s="606"/>
      <c r="S22" s="606"/>
      <c r="T22" s="606"/>
      <c r="U22" s="715"/>
      <c r="V22" s="715"/>
      <c r="W22" s="715"/>
      <c r="X22" s="715"/>
      <c r="Y22" s="715"/>
      <c r="Z22" s="715"/>
      <c r="AA22" s="887"/>
      <c r="AB22" s="887"/>
      <c r="AC22" s="887"/>
      <c r="AD22" s="887"/>
      <c r="AE22" s="887"/>
      <c r="AF22" s="887"/>
      <c r="AG22" s="124">
        <f>I22+M22+Q22+D22</f>
        <v>4949.67</v>
      </c>
    </row>
    <row r="23" spans="1:34" ht="18" x14ac:dyDescent="0.25">
      <c r="A23" s="41"/>
      <c r="B23" s="34">
        <v>42342</v>
      </c>
      <c r="C23" s="81" t="s">
        <v>132</v>
      </c>
      <c r="D23" s="44">
        <v>4949.67</v>
      </c>
      <c r="E23" s="36"/>
      <c r="F23" s="36"/>
      <c r="G23" s="42"/>
      <c r="H23" s="35"/>
      <c r="I23" s="36"/>
      <c r="J23" s="36"/>
      <c r="K23" s="42"/>
      <c r="L23" s="35"/>
      <c r="M23" s="36"/>
      <c r="N23" s="36"/>
      <c r="O23" s="37"/>
      <c r="P23" s="37"/>
      <c r="Q23" s="37"/>
      <c r="R23" s="37"/>
      <c r="S23" s="37"/>
      <c r="T23" s="37"/>
      <c r="U23" s="37"/>
      <c r="V23" s="37"/>
      <c r="W23" s="37"/>
      <c r="X23" s="37"/>
      <c r="Y23" s="37"/>
      <c r="Z23" s="37"/>
      <c r="AA23" s="37"/>
      <c r="AB23" s="37"/>
      <c r="AC23" s="37"/>
      <c r="AD23" s="37"/>
      <c r="AE23" s="37"/>
      <c r="AF23" s="37"/>
      <c r="AG23" s="43"/>
    </row>
    <row r="24" spans="1:34" ht="36" x14ac:dyDescent="0.25">
      <c r="A24" s="114" t="s">
        <v>31</v>
      </c>
      <c r="B24" s="115"/>
      <c r="C24" s="115"/>
      <c r="D24" s="119">
        <f>SUM(D25:D25)</f>
        <v>12730.5</v>
      </c>
      <c r="E24" s="120"/>
      <c r="F24" s="120"/>
      <c r="G24" s="121"/>
      <c r="H24" s="115"/>
      <c r="I24" s="120"/>
      <c r="J24" s="120"/>
      <c r="K24" s="121"/>
      <c r="L24" s="115"/>
      <c r="M24" s="120"/>
      <c r="N24" s="190"/>
      <c r="O24" s="122"/>
      <c r="P24" s="122"/>
      <c r="Q24" s="123"/>
      <c r="R24" s="606"/>
      <c r="S24" s="606"/>
      <c r="T24" s="606"/>
      <c r="U24" s="715"/>
      <c r="V24" s="715"/>
      <c r="W24" s="715"/>
      <c r="X24" s="715"/>
      <c r="Y24" s="715"/>
      <c r="Z24" s="715"/>
      <c r="AA24" s="887"/>
      <c r="AB24" s="887"/>
      <c r="AC24" s="887"/>
      <c r="AD24" s="887"/>
      <c r="AE24" s="887"/>
      <c r="AF24" s="887"/>
      <c r="AG24" s="124">
        <f>I24+M24+Q24+D24</f>
        <v>12730.5</v>
      </c>
      <c r="AH24" s="19" t="s">
        <v>389</v>
      </c>
    </row>
    <row r="25" spans="1:34" ht="18" x14ac:dyDescent="0.25">
      <c r="A25" s="41"/>
      <c r="B25" s="34">
        <v>42270</v>
      </c>
      <c r="C25" s="81" t="s">
        <v>132</v>
      </c>
      <c r="D25" s="36">
        <v>12730.5</v>
      </c>
      <c r="E25" s="36"/>
      <c r="F25" s="36"/>
      <c r="G25" s="42"/>
      <c r="H25" s="35"/>
      <c r="I25" s="36"/>
      <c r="J25" s="36"/>
      <c r="K25" s="42"/>
      <c r="L25" s="35"/>
      <c r="M25" s="36"/>
      <c r="N25" s="36"/>
      <c r="O25" s="48"/>
      <c r="P25" s="39"/>
      <c r="Q25" s="37"/>
      <c r="R25" s="37"/>
      <c r="S25" s="37"/>
      <c r="T25" s="37"/>
      <c r="U25" s="37"/>
      <c r="V25" s="37"/>
      <c r="W25" s="37"/>
      <c r="X25" s="37"/>
      <c r="Y25" s="37"/>
      <c r="Z25" s="37"/>
      <c r="AA25" s="37"/>
      <c r="AB25" s="37"/>
      <c r="AC25" s="37"/>
      <c r="AD25" s="37"/>
      <c r="AE25" s="37"/>
      <c r="AF25" s="37"/>
      <c r="AG25" s="43"/>
    </row>
    <row r="26" spans="1:34" ht="18" x14ac:dyDescent="0.25">
      <c r="A26" s="114" t="s">
        <v>39</v>
      </c>
      <c r="B26" s="115"/>
      <c r="C26" s="115"/>
      <c r="D26" s="125">
        <f>D27</f>
        <v>11278.2</v>
      </c>
      <c r="E26" s="120"/>
      <c r="F26" s="120"/>
      <c r="G26" s="121"/>
      <c r="H26" s="115"/>
      <c r="I26" s="120">
        <f>I27</f>
        <v>0</v>
      </c>
      <c r="J26" s="120"/>
      <c r="K26" s="121"/>
      <c r="L26" s="115"/>
      <c r="M26" s="120"/>
      <c r="N26" s="190"/>
      <c r="O26" s="122"/>
      <c r="P26" s="122"/>
      <c r="Q26" s="122"/>
      <c r="R26" s="605"/>
      <c r="S26" s="605"/>
      <c r="T26" s="605"/>
      <c r="U26" s="716"/>
      <c r="V26" s="716"/>
      <c r="W26" s="716"/>
      <c r="X26" s="716"/>
      <c r="Y26" s="716"/>
      <c r="Z26" s="716"/>
      <c r="AA26" s="888"/>
      <c r="AB26" s="888"/>
      <c r="AC26" s="888"/>
      <c r="AD26" s="888"/>
      <c r="AE26" s="888"/>
      <c r="AF26" s="888"/>
      <c r="AG26" s="124">
        <f>I26+M26+Q26+D26</f>
        <v>11278.2</v>
      </c>
      <c r="AH26" s="19" t="s">
        <v>389</v>
      </c>
    </row>
    <row r="27" spans="1:34" x14ac:dyDescent="0.2">
      <c r="B27" s="34">
        <v>42123</v>
      </c>
      <c r="C27" s="5" t="s">
        <v>132</v>
      </c>
      <c r="D27" s="5">
        <v>11278.2</v>
      </c>
      <c r="F27" s="17" t="s">
        <v>135</v>
      </c>
      <c r="G27" s="34"/>
      <c r="I27" s="5"/>
      <c r="O27" s="34"/>
      <c r="P27" s="5"/>
      <c r="Q27" s="39"/>
      <c r="R27" s="39"/>
      <c r="S27" s="39"/>
      <c r="T27" s="39"/>
      <c r="U27" s="39"/>
      <c r="V27" s="39"/>
      <c r="W27" s="39"/>
      <c r="X27" s="39"/>
      <c r="Y27" s="39"/>
      <c r="Z27" s="39"/>
      <c r="AA27" s="39"/>
      <c r="AB27" s="39"/>
      <c r="AC27" s="39"/>
      <c r="AD27" s="39"/>
      <c r="AE27" s="39"/>
      <c r="AF27" s="39"/>
      <c r="AG27" s="43"/>
    </row>
    <row r="28" spans="1:34" ht="54" x14ac:dyDescent="0.25">
      <c r="A28" s="114" t="s">
        <v>62</v>
      </c>
      <c r="B28" s="115"/>
      <c r="C28" s="115"/>
      <c r="D28" s="115"/>
      <c r="E28" s="115"/>
      <c r="F28" s="115"/>
      <c r="G28" s="115"/>
      <c r="H28" s="115"/>
      <c r="I28" s="125">
        <f>SUM(I29:I29)</f>
        <v>3835.3</v>
      </c>
      <c r="J28" s="115"/>
      <c r="K28" s="115"/>
      <c r="L28" s="115"/>
      <c r="M28" s="115"/>
      <c r="N28" s="191"/>
      <c r="O28" s="115"/>
      <c r="P28" s="115"/>
      <c r="Q28" s="119"/>
      <c r="R28" s="607"/>
      <c r="S28" s="607"/>
      <c r="T28" s="607"/>
      <c r="U28" s="718"/>
      <c r="V28" s="718"/>
      <c r="W28" s="718"/>
      <c r="X28" s="718"/>
      <c r="Y28" s="718"/>
      <c r="Z28" s="718"/>
      <c r="AA28" s="890"/>
      <c r="AB28" s="890"/>
      <c r="AC28" s="890"/>
      <c r="AD28" s="890"/>
      <c r="AE28" s="890"/>
      <c r="AF28" s="890"/>
      <c r="AG28" s="126">
        <f>I28+M28+Q28+D28</f>
        <v>3835.3</v>
      </c>
      <c r="AH28" s="19" t="s">
        <v>389</v>
      </c>
    </row>
    <row r="29" spans="1:34" x14ac:dyDescent="0.2">
      <c r="G29" s="34">
        <v>42390</v>
      </c>
      <c r="H29" s="101" t="s">
        <v>132</v>
      </c>
      <c r="I29" s="17">
        <v>3835.3</v>
      </c>
      <c r="O29" s="38"/>
      <c r="P29" s="5"/>
      <c r="Q29" s="49"/>
      <c r="R29" s="49"/>
      <c r="S29" s="49"/>
      <c r="T29" s="49"/>
      <c r="U29" s="49"/>
      <c r="V29" s="49"/>
      <c r="W29" s="49"/>
      <c r="X29" s="49"/>
      <c r="Y29" s="49"/>
      <c r="Z29" s="49"/>
      <c r="AA29" s="49"/>
      <c r="AB29" s="49"/>
      <c r="AC29" s="49"/>
      <c r="AD29" s="49"/>
      <c r="AE29" s="49"/>
      <c r="AF29" s="49"/>
      <c r="AG29" s="43"/>
    </row>
    <row r="30" spans="1:34" ht="90" x14ac:dyDescent="0.25">
      <c r="A30" s="114" t="s">
        <v>64</v>
      </c>
      <c r="B30" s="115"/>
      <c r="C30" s="115"/>
      <c r="D30" s="115"/>
      <c r="E30" s="115"/>
      <c r="F30" s="115"/>
      <c r="G30" s="115"/>
      <c r="H30" s="115"/>
      <c r="I30" s="174">
        <f>SUM(I31:I34)</f>
        <v>21525</v>
      </c>
      <c r="J30" s="115"/>
      <c r="K30" s="115"/>
      <c r="L30" s="115"/>
      <c r="M30" s="115"/>
      <c r="N30" s="191"/>
      <c r="O30" s="115"/>
      <c r="P30" s="115"/>
      <c r="Q30" s="119"/>
      <c r="R30" s="607"/>
      <c r="S30" s="607"/>
      <c r="T30" s="607"/>
      <c r="U30" s="718"/>
      <c r="V30" s="718"/>
      <c r="W30" s="718"/>
      <c r="X30" s="718"/>
      <c r="Y30" s="718"/>
      <c r="Z30" s="718"/>
      <c r="AA30" s="890"/>
      <c r="AB30" s="890"/>
      <c r="AC30" s="890"/>
      <c r="AD30" s="890"/>
      <c r="AE30" s="890"/>
      <c r="AF30" s="890"/>
      <c r="AG30" s="126">
        <f>I30+M30+Q30+D30</f>
        <v>21525</v>
      </c>
    </row>
    <row r="31" spans="1:34" x14ac:dyDescent="0.2">
      <c r="G31" s="16">
        <v>42418</v>
      </c>
      <c r="H31" s="101" t="s">
        <v>132</v>
      </c>
      <c r="I31" s="17">
        <v>13837.5</v>
      </c>
      <c r="O31" s="34"/>
      <c r="P31" s="40"/>
      <c r="Q31" s="39"/>
      <c r="R31" s="39"/>
      <c r="S31" s="39"/>
      <c r="T31" s="39"/>
      <c r="U31" s="39"/>
      <c r="V31" s="39"/>
      <c r="W31" s="39"/>
      <c r="X31" s="39"/>
      <c r="Y31" s="39"/>
      <c r="Z31" s="39"/>
      <c r="AA31" s="39"/>
      <c r="AB31" s="39"/>
      <c r="AC31" s="39"/>
      <c r="AD31" s="39"/>
      <c r="AE31" s="39"/>
      <c r="AF31" s="39"/>
      <c r="AG31" s="43"/>
    </row>
    <row r="32" spans="1:34" x14ac:dyDescent="0.2">
      <c r="G32" s="16">
        <v>42583</v>
      </c>
      <c r="H32" s="101" t="s">
        <v>132</v>
      </c>
      <c r="I32" s="17">
        <v>7687.5</v>
      </c>
      <c r="O32" s="34"/>
      <c r="Q32" s="39"/>
      <c r="R32" s="39"/>
      <c r="S32" s="39"/>
      <c r="T32" s="39"/>
      <c r="U32" s="39"/>
      <c r="V32" s="39"/>
      <c r="W32" s="39"/>
      <c r="X32" s="39"/>
      <c r="Y32" s="39"/>
      <c r="Z32" s="39"/>
      <c r="AA32" s="39"/>
      <c r="AB32" s="39"/>
      <c r="AC32" s="39"/>
      <c r="AD32" s="39"/>
      <c r="AE32" s="39"/>
      <c r="AF32" s="39"/>
      <c r="AG32" s="43"/>
    </row>
    <row r="33" spans="1:35" x14ac:dyDescent="0.2">
      <c r="O33" s="34"/>
      <c r="Q33" s="39"/>
      <c r="R33" s="39"/>
      <c r="S33" s="39"/>
      <c r="T33" s="39"/>
      <c r="U33" s="39"/>
      <c r="V33" s="39"/>
      <c r="W33" s="39"/>
      <c r="X33" s="39"/>
      <c r="Y33" s="39"/>
      <c r="Z33" s="39"/>
      <c r="AA33" s="39"/>
      <c r="AB33" s="39"/>
      <c r="AC33" s="39"/>
      <c r="AD33" s="39"/>
      <c r="AE33" s="39"/>
      <c r="AF33" s="39"/>
      <c r="AG33" s="43"/>
    </row>
    <row r="34" spans="1:35" x14ac:dyDescent="0.2">
      <c r="O34" s="34"/>
      <c r="Q34" s="39"/>
      <c r="R34" s="39"/>
      <c r="S34" s="39"/>
      <c r="T34" s="39"/>
      <c r="U34" s="39"/>
      <c r="V34" s="39"/>
      <c r="W34" s="39"/>
      <c r="X34" s="39"/>
      <c r="Y34" s="39"/>
      <c r="Z34" s="39"/>
      <c r="AA34" s="39"/>
      <c r="AB34" s="39"/>
      <c r="AC34" s="39"/>
      <c r="AD34" s="39"/>
      <c r="AE34" s="39"/>
      <c r="AF34" s="39"/>
      <c r="AG34" s="43"/>
    </row>
    <row r="35" spans="1:35" ht="36" x14ac:dyDescent="0.25">
      <c r="A35" s="114" t="s">
        <v>36</v>
      </c>
      <c r="B35" s="115"/>
      <c r="C35" s="115"/>
      <c r="D35" s="676">
        <f>SUM(D36:D38)</f>
        <v>22422.16</v>
      </c>
      <c r="E35" s="115"/>
      <c r="F35" s="115"/>
      <c r="G35" s="115"/>
      <c r="H35" s="115"/>
      <c r="I35" s="676">
        <f>SUM(I36:I38)</f>
        <v>66406.75</v>
      </c>
      <c r="J35" s="115"/>
      <c r="K35" s="115"/>
      <c r="L35" s="115"/>
      <c r="M35" s="119">
        <f>M36+M37+M38</f>
        <v>95071.8</v>
      </c>
      <c r="N35" s="191"/>
      <c r="O35" s="115"/>
      <c r="P35" s="119"/>
      <c r="Q35" s="119">
        <f>SUM(Q36:Q38)</f>
        <v>22200.55</v>
      </c>
      <c r="R35" s="607"/>
      <c r="S35" s="607"/>
      <c r="T35" s="607"/>
      <c r="U35" s="718"/>
      <c r="V35" s="718"/>
      <c r="W35" s="718"/>
      <c r="X35" s="718"/>
      <c r="Y35" s="718"/>
      <c r="Z35" s="718"/>
      <c r="AA35" s="890"/>
      <c r="AB35" s="890"/>
      <c r="AC35" s="890"/>
      <c r="AD35" s="890"/>
      <c r="AE35" s="890"/>
      <c r="AF35" s="890"/>
      <c r="AG35" s="126">
        <f>I35+M35+Q35+D35</f>
        <v>206101.25999999998</v>
      </c>
      <c r="AI35" s="17"/>
    </row>
    <row r="36" spans="1:35" x14ac:dyDescent="0.2">
      <c r="B36" s="34">
        <v>42135</v>
      </c>
      <c r="C36" s="5" t="s">
        <v>132</v>
      </c>
      <c r="D36" s="51">
        <v>10444.469999999999</v>
      </c>
      <c r="F36" s="17" t="s">
        <v>137</v>
      </c>
      <c r="G36" s="16">
        <v>42471</v>
      </c>
      <c r="H36" s="101" t="s">
        <v>132</v>
      </c>
      <c r="I36" s="17">
        <v>52554.04</v>
      </c>
      <c r="K36" s="16">
        <v>42821</v>
      </c>
      <c r="L36" s="101" t="s">
        <v>132</v>
      </c>
      <c r="M36" s="17">
        <v>32044.69</v>
      </c>
      <c r="O36" s="16">
        <v>43124</v>
      </c>
      <c r="P36" s="5" t="s">
        <v>132</v>
      </c>
      <c r="Q36" s="49">
        <v>20153.2</v>
      </c>
      <c r="R36" s="49"/>
      <c r="S36" s="49"/>
      <c r="T36" s="49"/>
      <c r="U36" s="49"/>
      <c r="V36" s="49"/>
      <c r="W36" s="49"/>
      <c r="X36" s="49"/>
      <c r="Y36" s="49"/>
      <c r="Z36" s="49"/>
      <c r="AA36" s="49"/>
      <c r="AB36" s="49"/>
      <c r="AC36" s="49"/>
      <c r="AD36" s="49"/>
      <c r="AE36" s="49"/>
      <c r="AF36" s="49"/>
      <c r="AG36" s="43"/>
    </row>
    <row r="37" spans="1:35" x14ac:dyDescent="0.2">
      <c r="B37" s="34">
        <v>42219</v>
      </c>
      <c r="C37" s="5" t="s">
        <v>132</v>
      </c>
      <c r="D37" s="51">
        <v>11977.69</v>
      </c>
      <c r="F37" s="17" t="s">
        <v>138</v>
      </c>
      <c r="G37" s="16">
        <v>42712</v>
      </c>
      <c r="H37" s="101" t="s">
        <v>132</v>
      </c>
      <c r="I37" s="17">
        <v>13852.71</v>
      </c>
      <c r="K37" s="16">
        <v>42859</v>
      </c>
      <c r="L37" s="101" t="s">
        <v>132</v>
      </c>
      <c r="M37" s="17">
        <v>21038.58</v>
      </c>
      <c r="O37" s="34">
        <v>43713</v>
      </c>
      <c r="P37" s="5" t="s">
        <v>829</v>
      </c>
      <c r="Q37" s="49">
        <v>2047.35</v>
      </c>
      <c r="R37" s="49"/>
      <c r="S37" s="49"/>
      <c r="T37" s="49"/>
      <c r="U37" s="49"/>
      <c r="V37" s="49"/>
      <c r="W37" s="49"/>
      <c r="X37" s="49"/>
      <c r="Y37" s="49"/>
      <c r="Z37" s="49"/>
      <c r="AA37" s="49"/>
      <c r="AB37" s="49"/>
      <c r="AC37" s="49"/>
      <c r="AD37" s="49"/>
      <c r="AE37" s="49"/>
      <c r="AF37" s="49"/>
      <c r="AG37" s="43"/>
    </row>
    <row r="38" spans="1:35" x14ac:dyDescent="0.2">
      <c r="B38" s="34"/>
      <c r="C38" s="5"/>
      <c r="D38" s="51"/>
      <c r="K38" s="16">
        <v>42947</v>
      </c>
      <c r="L38" s="101" t="s">
        <v>132</v>
      </c>
      <c r="M38" s="17">
        <v>41988.53</v>
      </c>
      <c r="O38" s="34"/>
      <c r="P38" s="5"/>
      <c r="Q38" s="49"/>
      <c r="R38" s="49"/>
      <c r="S38" s="49"/>
      <c r="T38" s="49"/>
      <c r="U38" s="49"/>
      <c r="V38" s="49"/>
      <c r="W38" s="49"/>
      <c r="X38" s="49"/>
      <c r="Y38" s="49"/>
      <c r="Z38" s="49"/>
      <c r="AA38" s="49"/>
      <c r="AB38" s="49"/>
      <c r="AC38" s="49"/>
      <c r="AD38" s="49"/>
      <c r="AE38" s="49"/>
      <c r="AF38" s="49"/>
      <c r="AG38" s="43"/>
    </row>
    <row r="39" spans="1:35" ht="18" x14ac:dyDescent="0.25">
      <c r="A39" s="114" t="s">
        <v>38</v>
      </c>
      <c r="B39" s="115"/>
      <c r="C39" s="115"/>
      <c r="D39" s="116">
        <f>SUM(D40:D42)</f>
        <v>4650</v>
      </c>
      <c r="E39" s="117"/>
      <c r="F39" s="115"/>
      <c r="G39" s="115"/>
      <c r="H39" s="115"/>
      <c r="I39" s="174">
        <f>SUM(I40:I42)</f>
        <v>242433.87</v>
      </c>
      <c r="J39" s="115"/>
      <c r="K39" s="115"/>
      <c r="L39" s="115"/>
      <c r="M39" s="174">
        <f>M40+M41+M42</f>
        <v>207539.79</v>
      </c>
      <c r="N39" s="191"/>
      <c r="O39" s="115"/>
      <c r="P39" s="115"/>
      <c r="Q39" s="115"/>
      <c r="R39" s="191"/>
      <c r="S39" s="191"/>
      <c r="T39" s="191"/>
      <c r="U39" s="719"/>
      <c r="V39" s="719"/>
      <c r="W39" s="719"/>
      <c r="X39" s="719"/>
      <c r="Y39" s="719"/>
      <c r="Z39" s="719"/>
      <c r="AA39" s="891"/>
      <c r="AB39" s="891"/>
      <c r="AC39" s="891"/>
      <c r="AD39" s="891"/>
      <c r="AE39" s="891"/>
      <c r="AF39" s="891"/>
      <c r="AG39" s="126">
        <f>I39+M39+Q39+D39</f>
        <v>454623.66000000003</v>
      </c>
    </row>
    <row r="40" spans="1:35" x14ac:dyDescent="0.2">
      <c r="B40" s="34">
        <v>42123</v>
      </c>
      <c r="C40" s="5" t="s">
        <v>132</v>
      </c>
      <c r="D40" s="52">
        <v>4650</v>
      </c>
      <c r="F40" s="17" t="s">
        <v>139</v>
      </c>
      <c r="G40" s="34">
        <v>42465</v>
      </c>
      <c r="H40" s="101" t="s">
        <v>132</v>
      </c>
      <c r="I40" s="79">
        <v>60853.87</v>
      </c>
      <c r="K40" s="16">
        <v>42858</v>
      </c>
      <c r="L40" s="101" t="s">
        <v>132</v>
      </c>
      <c r="M40" s="17">
        <v>94570</v>
      </c>
      <c r="O40" s="34"/>
      <c r="Q40" s="39"/>
      <c r="R40" s="39"/>
      <c r="S40" s="39"/>
      <c r="T40" s="39"/>
      <c r="U40" s="39"/>
      <c r="V40" s="39"/>
      <c r="W40" s="39"/>
      <c r="X40" s="39"/>
      <c r="Y40" s="39"/>
      <c r="Z40" s="39"/>
      <c r="AA40" s="39"/>
      <c r="AB40" s="39"/>
      <c r="AC40" s="39"/>
      <c r="AD40" s="39"/>
      <c r="AE40" s="39"/>
      <c r="AF40" s="39"/>
      <c r="AG40" s="43"/>
    </row>
    <row r="41" spans="1:35" x14ac:dyDescent="0.2">
      <c r="G41" s="16">
        <v>42538</v>
      </c>
      <c r="H41" s="113" t="s">
        <v>132</v>
      </c>
      <c r="I41" s="80">
        <v>117750</v>
      </c>
      <c r="K41" s="16">
        <v>42941</v>
      </c>
      <c r="L41" s="101" t="s">
        <v>132</v>
      </c>
      <c r="M41" s="17">
        <v>97580</v>
      </c>
      <c r="O41" s="34"/>
      <c r="Q41" s="39"/>
      <c r="R41" s="39"/>
      <c r="S41" s="39"/>
      <c r="T41" s="39"/>
      <c r="U41" s="39"/>
      <c r="V41" s="39"/>
      <c r="W41" s="39"/>
      <c r="X41" s="39"/>
      <c r="Y41" s="39"/>
      <c r="Z41" s="39"/>
      <c r="AA41" s="39"/>
      <c r="AB41" s="39"/>
      <c r="AC41" s="39"/>
      <c r="AD41" s="39"/>
      <c r="AE41" s="39"/>
      <c r="AF41" s="39"/>
      <c r="AG41" s="43"/>
    </row>
    <row r="42" spans="1:35" x14ac:dyDescent="0.2">
      <c r="G42" s="16">
        <v>42697</v>
      </c>
      <c r="H42" s="101" t="s">
        <v>132</v>
      </c>
      <c r="I42" s="80">
        <v>63830</v>
      </c>
      <c r="K42" s="16">
        <v>43062</v>
      </c>
      <c r="L42" s="101" t="s">
        <v>132</v>
      </c>
      <c r="M42" s="17">
        <v>15389.79</v>
      </c>
      <c r="O42" s="34"/>
      <c r="Q42" s="39"/>
      <c r="R42" s="39"/>
      <c r="S42" s="39"/>
      <c r="T42" s="39"/>
      <c r="U42" s="39"/>
      <c r="V42" s="39"/>
      <c r="W42" s="39"/>
      <c r="X42" s="39"/>
      <c r="Y42" s="39"/>
      <c r="Z42" s="39"/>
      <c r="AA42" s="39"/>
      <c r="AB42" s="39"/>
      <c r="AC42" s="39"/>
      <c r="AD42" s="39"/>
      <c r="AE42" s="39"/>
      <c r="AF42" s="39"/>
      <c r="AG42" s="43"/>
    </row>
    <row r="43" spans="1:35" ht="40.5" customHeight="1" x14ac:dyDescent="0.25">
      <c r="A43" s="114" t="s">
        <v>40</v>
      </c>
      <c r="B43" s="115"/>
      <c r="C43" s="115"/>
      <c r="D43" s="119">
        <f>SUM(D44:D45)</f>
        <v>168636.34</v>
      </c>
      <c r="E43" s="115"/>
      <c r="F43" s="115"/>
      <c r="G43" s="115"/>
      <c r="H43" s="115"/>
      <c r="I43" s="115"/>
      <c r="J43" s="115"/>
      <c r="K43" s="115"/>
      <c r="L43" s="115"/>
      <c r="M43" s="115"/>
      <c r="N43" s="191"/>
      <c r="O43" s="115"/>
      <c r="P43" s="115"/>
      <c r="Q43" s="115"/>
      <c r="R43" s="191"/>
      <c r="S43" s="191"/>
      <c r="T43" s="191"/>
      <c r="U43" s="719"/>
      <c r="V43" s="719"/>
      <c r="W43" s="719"/>
      <c r="X43" s="719"/>
      <c r="Y43" s="719"/>
      <c r="Z43" s="719"/>
      <c r="AA43" s="891"/>
      <c r="AB43" s="891"/>
      <c r="AC43" s="891"/>
      <c r="AD43" s="891"/>
      <c r="AE43" s="891"/>
      <c r="AF43" s="891"/>
      <c r="AG43" s="126">
        <f>I43+M43+Q43+D43</f>
        <v>168636.34</v>
      </c>
      <c r="AH43" s="19" t="s">
        <v>389</v>
      </c>
    </row>
    <row r="44" spans="1:35" x14ac:dyDescent="0.2">
      <c r="B44" s="16">
        <v>42257</v>
      </c>
      <c r="C44" s="5" t="s">
        <v>132</v>
      </c>
      <c r="D44" s="17">
        <v>126339.45</v>
      </c>
      <c r="O44" s="34"/>
      <c r="P44" s="40"/>
      <c r="Q44" s="39"/>
      <c r="R44" s="39"/>
      <c r="S44" s="39"/>
      <c r="T44" s="39"/>
      <c r="U44" s="39"/>
      <c r="V44" s="39"/>
      <c r="W44" s="39"/>
      <c r="X44" s="39"/>
      <c r="Y44" s="39"/>
      <c r="Z44" s="39"/>
      <c r="AA44" s="39"/>
      <c r="AB44" s="39"/>
      <c r="AC44" s="39"/>
      <c r="AD44" s="39"/>
      <c r="AE44" s="39"/>
      <c r="AF44" s="39"/>
      <c r="AG44" s="43"/>
    </row>
    <row r="45" spans="1:35" x14ac:dyDescent="0.2">
      <c r="B45" s="16">
        <v>42345</v>
      </c>
      <c r="C45" s="101" t="s">
        <v>132</v>
      </c>
      <c r="D45" s="17">
        <v>42296.89</v>
      </c>
      <c r="O45" s="34"/>
      <c r="P45" s="40"/>
      <c r="Q45" s="39"/>
      <c r="R45" s="39"/>
      <c r="S45" s="39"/>
      <c r="T45" s="39"/>
      <c r="U45" s="39"/>
      <c r="V45" s="39"/>
      <c r="W45" s="39"/>
      <c r="X45" s="39"/>
      <c r="Y45" s="39"/>
      <c r="Z45" s="39"/>
      <c r="AA45" s="39"/>
      <c r="AB45" s="39"/>
      <c r="AC45" s="39"/>
      <c r="AD45" s="39"/>
      <c r="AE45" s="39"/>
      <c r="AF45" s="39"/>
      <c r="AG45" s="43"/>
    </row>
    <row r="46" spans="1:35" ht="15" customHeight="1" x14ac:dyDescent="0.25">
      <c r="A46" s="114" t="s">
        <v>29</v>
      </c>
      <c r="B46" s="115"/>
      <c r="C46" s="115"/>
      <c r="D46" s="116">
        <f>D48</f>
        <v>44464.5</v>
      </c>
      <c r="E46" s="117"/>
      <c r="F46" s="115"/>
      <c r="G46" s="115"/>
      <c r="H46" s="115"/>
      <c r="I46" s="115"/>
      <c r="J46" s="115"/>
      <c r="K46" s="115"/>
      <c r="L46" s="115"/>
      <c r="M46" s="115"/>
      <c r="N46" s="191"/>
      <c r="O46" s="115"/>
      <c r="P46" s="115"/>
      <c r="Q46" s="118"/>
      <c r="R46" s="608"/>
      <c r="S46" s="608"/>
      <c r="T46" s="608"/>
      <c r="U46" s="720"/>
      <c r="V46" s="720"/>
      <c r="W46" s="720"/>
      <c r="X46" s="720"/>
      <c r="Y46" s="720"/>
      <c r="Z46" s="720"/>
      <c r="AA46" s="892"/>
      <c r="AB46" s="892"/>
      <c r="AC46" s="892"/>
      <c r="AD46" s="892"/>
      <c r="AE46" s="892"/>
      <c r="AF46" s="892"/>
      <c r="AG46" s="126">
        <f>I46+M46+Q46+D46</f>
        <v>44464.5</v>
      </c>
      <c r="AH46" s="19" t="s">
        <v>389</v>
      </c>
    </row>
    <row r="47" spans="1:35" ht="18" x14ac:dyDescent="0.25">
      <c r="A47" s="41"/>
      <c r="B47" s="35"/>
      <c r="C47" s="35"/>
      <c r="D47" s="82"/>
      <c r="E47" s="117"/>
      <c r="F47" s="35"/>
      <c r="G47" s="35"/>
      <c r="H47" s="35"/>
      <c r="I47" s="35"/>
      <c r="J47" s="162"/>
      <c r="K47" s="35"/>
      <c r="L47" s="35"/>
      <c r="M47" s="35"/>
      <c r="N47" s="35"/>
      <c r="O47" s="35"/>
      <c r="P47" s="35"/>
      <c r="Q47" s="59"/>
      <c r="R47" s="59"/>
      <c r="S47" s="59"/>
      <c r="T47" s="59"/>
      <c r="U47" s="59"/>
      <c r="V47" s="59"/>
      <c r="W47" s="59"/>
      <c r="X47" s="59"/>
      <c r="Y47" s="59"/>
      <c r="Z47" s="59"/>
      <c r="AA47" s="59"/>
      <c r="AB47" s="59"/>
      <c r="AC47" s="59"/>
      <c r="AD47" s="59"/>
      <c r="AE47" s="59"/>
      <c r="AF47" s="59"/>
      <c r="AG47" s="169"/>
    </row>
    <row r="48" spans="1:35" x14ac:dyDescent="0.2">
      <c r="B48" s="34">
        <v>42157</v>
      </c>
      <c r="C48" s="5" t="s">
        <v>132</v>
      </c>
      <c r="D48" s="5">
        <v>44464.5</v>
      </c>
      <c r="F48" s="16"/>
      <c r="O48" s="34"/>
      <c r="Q48" s="39"/>
      <c r="R48" s="39"/>
      <c r="S48" s="39"/>
      <c r="T48" s="39"/>
      <c r="U48" s="39"/>
      <c r="V48" s="39"/>
      <c r="W48" s="39"/>
      <c r="X48" s="39"/>
      <c r="Y48" s="39"/>
      <c r="Z48" s="39"/>
      <c r="AA48" s="39"/>
      <c r="AB48" s="39"/>
      <c r="AC48" s="39"/>
      <c r="AD48" s="39"/>
      <c r="AE48" s="39"/>
      <c r="AF48" s="39"/>
      <c r="AG48" s="43"/>
    </row>
    <row r="49" spans="1:33" ht="54" x14ac:dyDescent="0.25">
      <c r="A49" s="114" t="s">
        <v>76</v>
      </c>
      <c r="B49" s="115"/>
      <c r="C49" s="115"/>
      <c r="D49" s="118">
        <f>SUM(D50:D51)</f>
        <v>24108</v>
      </c>
      <c r="E49" s="117"/>
      <c r="F49" s="115"/>
      <c r="G49" s="115"/>
      <c r="H49" s="115"/>
      <c r="I49" s="115"/>
      <c r="J49" s="115"/>
      <c r="K49" s="115"/>
      <c r="L49" s="115"/>
      <c r="M49" s="115"/>
      <c r="N49" s="191"/>
      <c r="O49" s="115"/>
      <c r="P49" s="115"/>
      <c r="Q49" s="118"/>
      <c r="R49" s="608"/>
      <c r="S49" s="608"/>
      <c r="T49" s="608"/>
      <c r="U49" s="720"/>
      <c r="V49" s="720"/>
      <c r="W49" s="720"/>
      <c r="X49" s="720"/>
      <c r="Y49" s="720"/>
      <c r="Z49" s="720"/>
      <c r="AA49" s="892"/>
      <c r="AB49" s="892"/>
      <c r="AC49" s="892"/>
      <c r="AD49" s="892"/>
      <c r="AE49" s="892"/>
      <c r="AF49" s="892"/>
      <c r="AG49" s="126">
        <f>I49+M49+Q49+D49</f>
        <v>24108</v>
      </c>
    </row>
    <row r="50" spans="1:33" x14ac:dyDescent="0.2">
      <c r="B50" s="16">
        <v>42319</v>
      </c>
      <c r="C50" s="101" t="s">
        <v>132</v>
      </c>
      <c r="D50" s="55">
        <v>12921.15</v>
      </c>
      <c r="F50" s="16"/>
      <c r="O50" s="34"/>
      <c r="Q50" s="39"/>
      <c r="R50" s="39"/>
      <c r="S50" s="39"/>
      <c r="T50" s="39"/>
      <c r="U50" s="39"/>
      <c r="V50" s="39"/>
      <c r="W50" s="39"/>
      <c r="X50" s="39"/>
      <c r="Y50" s="39"/>
      <c r="Z50" s="39"/>
      <c r="AA50" s="39"/>
      <c r="AB50" s="39"/>
      <c r="AC50" s="39"/>
      <c r="AD50" s="39"/>
      <c r="AE50" s="39"/>
      <c r="AF50" s="39"/>
      <c r="AG50" s="43"/>
    </row>
    <row r="51" spans="1:33" x14ac:dyDescent="0.2">
      <c r="B51" s="16">
        <v>42331</v>
      </c>
      <c r="C51" s="101" t="s">
        <v>132</v>
      </c>
      <c r="D51" s="55">
        <v>11186.85</v>
      </c>
      <c r="F51" s="16"/>
      <c r="O51" s="34"/>
      <c r="Q51" s="39"/>
      <c r="R51" s="39"/>
      <c r="S51" s="39"/>
      <c r="T51" s="39"/>
      <c r="U51" s="39"/>
      <c r="V51" s="39"/>
      <c r="W51" s="39"/>
      <c r="X51" s="39"/>
      <c r="Y51" s="39"/>
      <c r="Z51" s="39"/>
      <c r="AA51" s="39"/>
      <c r="AB51" s="39"/>
      <c r="AC51" s="39"/>
      <c r="AD51" s="39"/>
      <c r="AE51" s="39"/>
      <c r="AF51" s="39"/>
      <c r="AG51" s="43"/>
    </row>
    <row r="52" spans="1:33" ht="36" x14ac:dyDescent="0.25">
      <c r="A52" s="114" t="s">
        <v>87</v>
      </c>
      <c r="B52" s="115"/>
      <c r="C52" s="115"/>
      <c r="D52" s="118">
        <f>SUM(D53:D55)</f>
        <v>20183.75</v>
      </c>
      <c r="E52" s="117"/>
      <c r="F52" s="115"/>
      <c r="G52" s="115"/>
      <c r="H52" s="115"/>
      <c r="I52" s="118">
        <f>SUM(I53:I55)</f>
        <v>30023.629999999997</v>
      </c>
      <c r="J52" s="115"/>
      <c r="K52" s="115"/>
      <c r="L52" s="115"/>
      <c r="M52" s="118">
        <f>M53+M54+M55</f>
        <v>36451.68</v>
      </c>
      <c r="N52" s="191"/>
      <c r="O52" s="115"/>
      <c r="P52" s="115"/>
      <c r="Q52" s="118">
        <f>SUM(Q53:Q55)</f>
        <v>7159.73</v>
      </c>
      <c r="R52" s="608"/>
      <c r="S52" s="608"/>
      <c r="T52" s="608"/>
      <c r="U52" s="720"/>
      <c r="V52" s="720"/>
      <c r="W52" s="720"/>
      <c r="X52" s="720"/>
      <c r="Y52" s="720"/>
      <c r="Z52" s="720"/>
      <c r="AA52" s="892"/>
      <c r="AB52" s="892"/>
      <c r="AC52" s="892"/>
      <c r="AD52" s="892"/>
      <c r="AE52" s="892"/>
      <c r="AF52" s="892"/>
      <c r="AG52" s="126">
        <f>I52+M52+Q52+D52</f>
        <v>93818.79</v>
      </c>
    </row>
    <row r="53" spans="1:33" x14ac:dyDescent="0.2">
      <c r="B53" s="16">
        <v>42354</v>
      </c>
      <c r="C53" s="54" t="s">
        <v>132</v>
      </c>
      <c r="D53" s="52">
        <v>20183.75</v>
      </c>
      <c r="F53" s="16"/>
      <c r="G53" s="16">
        <v>42584</v>
      </c>
      <c r="H53" s="101" t="s">
        <v>132</v>
      </c>
      <c r="I53" s="17">
        <v>10927.06</v>
      </c>
      <c r="K53" s="16">
        <v>42894</v>
      </c>
      <c r="L53" s="101" t="s">
        <v>132</v>
      </c>
      <c r="M53" s="17">
        <v>13993.4</v>
      </c>
      <c r="O53" s="34">
        <v>43251</v>
      </c>
      <c r="P53" s="17" t="s">
        <v>132</v>
      </c>
      <c r="Q53" s="39">
        <v>7159.73</v>
      </c>
      <c r="R53" s="39"/>
      <c r="S53" s="39"/>
      <c r="T53" s="39"/>
      <c r="U53" s="39"/>
      <c r="V53" s="39"/>
      <c r="W53" s="39"/>
      <c r="X53" s="39"/>
      <c r="Y53" s="39"/>
      <c r="Z53" s="39"/>
      <c r="AA53" s="39"/>
      <c r="AB53" s="39"/>
      <c r="AC53" s="39"/>
      <c r="AD53" s="39"/>
      <c r="AE53" s="39"/>
      <c r="AF53" s="39"/>
      <c r="AG53" s="43"/>
    </row>
    <row r="54" spans="1:33" x14ac:dyDescent="0.2">
      <c r="C54" s="54"/>
      <c r="D54" s="55"/>
      <c r="F54" s="16"/>
      <c r="G54" s="16">
        <v>42668</v>
      </c>
      <c r="H54" s="101" t="s">
        <v>132</v>
      </c>
      <c r="I54" s="17">
        <v>19096.57</v>
      </c>
      <c r="K54" s="16">
        <v>43038</v>
      </c>
      <c r="L54" s="101" t="s">
        <v>132</v>
      </c>
      <c r="M54" s="17">
        <v>13279.72</v>
      </c>
      <c r="O54" s="34"/>
      <c r="Q54" s="39"/>
      <c r="R54" s="39"/>
      <c r="S54" s="39"/>
      <c r="T54" s="39"/>
      <c r="U54" s="39"/>
      <c r="V54" s="39"/>
      <c r="W54" s="39"/>
      <c r="X54" s="39"/>
      <c r="Y54" s="39"/>
      <c r="Z54" s="39"/>
      <c r="AA54" s="39"/>
      <c r="AB54" s="39"/>
      <c r="AC54" s="39"/>
      <c r="AD54" s="39"/>
      <c r="AE54" s="39"/>
      <c r="AF54" s="39"/>
      <c r="AG54" s="43"/>
    </row>
    <row r="55" spans="1:33" x14ac:dyDescent="0.2">
      <c r="D55" s="55"/>
      <c r="F55" s="16"/>
      <c r="K55" s="16">
        <v>43080</v>
      </c>
      <c r="L55" s="101" t="s">
        <v>132</v>
      </c>
      <c r="M55" s="17">
        <v>9178.56</v>
      </c>
      <c r="O55" s="34"/>
      <c r="Q55" s="39"/>
      <c r="R55" s="39"/>
      <c r="S55" s="39"/>
      <c r="T55" s="39"/>
      <c r="U55" s="39"/>
      <c r="V55" s="39"/>
      <c r="W55" s="39"/>
      <c r="X55" s="39"/>
      <c r="Y55" s="39"/>
      <c r="Z55" s="39"/>
      <c r="AA55" s="39"/>
      <c r="AB55" s="39"/>
      <c r="AC55" s="39"/>
      <c r="AD55" s="39"/>
      <c r="AE55" s="39"/>
      <c r="AF55" s="39"/>
      <c r="AG55" s="43"/>
    </row>
    <row r="56" spans="1:33" ht="36" x14ac:dyDescent="0.25">
      <c r="A56" s="28" t="s">
        <v>44</v>
      </c>
      <c r="B56" s="30"/>
      <c r="C56" s="30"/>
      <c r="D56" s="53">
        <f>D57+D60</f>
        <v>300781.92</v>
      </c>
      <c r="F56" s="30"/>
      <c r="G56" s="30"/>
      <c r="H56" s="53"/>
      <c r="I56" s="110">
        <f>I57+I60</f>
        <v>32836.44</v>
      </c>
      <c r="J56" s="30"/>
      <c r="K56" s="30"/>
      <c r="L56" s="30"/>
      <c r="M56" s="30"/>
      <c r="N56" s="192"/>
      <c r="O56" s="30"/>
      <c r="P56" s="30"/>
      <c r="Q56" s="53"/>
      <c r="R56" s="609"/>
      <c r="S56" s="609"/>
      <c r="T56" s="609"/>
      <c r="U56" s="721"/>
      <c r="V56" s="721"/>
      <c r="W56" s="721"/>
      <c r="X56" s="721"/>
      <c r="Y56" s="721"/>
      <c r="Z56" s="721"/>
      <c r="AA56" s="893"/>
      <c r="AB56" s="893"/>
      <c r="AC56" s="893"/>
      <c r="AD56" s="893"/>
      <c r="AE56" s="893"/>
      <c r="AF56" s="893"/>
      <c r="AG56" s="50">
        <f>I56+M56+Q56+D56</f>
        <v>333618.36</v>
      </c>
    </row>
    <row r="57" spans="1:33" ht="72" x14ac:dyDescent="0.25">
      <c r="A57" s="422" t="s">
        <v>46</v>
      </c>
      <c r="B57" s="162"/>
      <c r="C57" s="162"/>
      <c r="D57" s="423">
        <f>SUM(D58:D59)</f>
        <v>286225.91999999998</v>
      </c>
      <c r="E57" s="117"/>
      <c r="F57" s="162"/>
      <c r="G57" s="162"/>
      <c r="H57" s="424"/>
      <c r="I57" s="425">
        <f>I58+I59</f>
        <v>32061.439999999999</v>
      </c>
      <c r="J57" s="162"/>
      <c r="K57" s="162"/>
      <c r="L57" s="162"/>
      <c r="M57" s="162"/>
      <c r="N57" s="162"/>
      <c r="O57" s="162"/>
      <c r="P57" s="162"/>
      <c r="Q57" s="425"/>
      <c r="R57" s="425"/>
      <c r="S57" s="425"/>
      <c r="T57" s="425"/>
      <c r="U57" s="425"/>
      <c r="V57" s="425"/>
      <c r="W57" s="425"/>
      <c r="X57" s="425"/>
      <c r="Y57" s="425"/>
      <c r="Z57" s="425"/>
      <c r="AA57" s="425"/>
      <c r="AB57" s="425"/>
      <c r="AC57" s="425"/>
      <c r="AD57" s="425"/>
      <c r="AE57" s="425"/>
      <c r="AF57" s="425"/>
      <c r="AG57" s="426">
        <f>I57+M57+Q57+D57</f>
        <v>318287.35999999999</v>
      </c>
    </row>
    <row r="58" spans="1:33" ht="18" x14ac:dyDescent="0.25">
      <c r="A58" s="41"/>
      <c r="B58" s="35" t="s">
        <v>140</v>
      </c>
      <c r="C58" s="47" t="s">
        <v>132</v>
      </c>
      <c r="D58" s="44">
        <v>286225.91999999998</v>
      </c>
      <c r="F58" s="35"/>
      <c r="G58" s="35" t="s">
        <v>337</v>
      </c>
      <c r="H58" s="81" t="s">
        <v>132</v>
      </c>
      <c r="I58" s="35" t="s">
        <v>336</v>
      </c>
      <c r="J58" s="35"/>
      <c r="K58" s="35"/>
      <c r="L58" s="35"/>
      <c r="M58" s="35"/>
      <c r="N58" s="35"/>
      <c r="O58" s="35"/>
      <c r="P58" s="35"/>
      <c r="Q58" s="59"/>
      <c r="R58" s="59"/>
      <c r="S58" s="59"/>
      <c r="T58" s="59"/>
      <c r="U58" s="59"/>
      <c r="V58" s="59"/>
      <c r="W58" s="59"/>
      <c r="X58" s="59"/>
      <c r="Y58" s="59"/>
      <c r="Z58" s="59"/>
      <c r="AA58" s="59"/>
      <c r="AB58" s="59"/>
      <c r="AC58" s="59"/>
      <c r="AD58" s="59"/>
      <c r="AE58" s="59"/>
      <c r="AF58" s="59"/>
      <c r="AG58" s="169"/>
    </row>
    <row r="59" spans="1:33" ht="18" x14ac:dyDescent="0.25">
      <c r="A59" s="41"/>
      <c r="B59" s="35"/>
      <c r="C59" s="35"/>
      <c r="D59" s="44"/>
      <c r="F59" s="35"/>
      <c r="G59" s="35"/>
      <c r="H59" s="35"/>
      <c r="I59" s="35"/>
      <c r="J59" s="35"/>
      <c r="K59" s="35"/>
      <c r="L59" s="35"/>
      <c r="M59" s="35"/>
      <c r="N59" s="35"/>
      <c r="O59" s="35"/>
      <c r="P59" s="35"/>
      <c r="Q59" s="59"/>
      <c r="R59" s="59"/>
      <c r="S59" s="59"/>
      <c r="T59" s="59"/>
      <c r="U59" s="59"/>
      <c r="V59" s="59"/>
      <c r="W59" s="59"/>
      <c r="X59" s="59"/>
      <c r="Y59" s="59"/>
      <c r="Z59" s="59"/>
      <c r="AA59" s="59"/>
      <c r="AB59" s="59"/>
      <c r="AC59" s="59"/>
      <c r="AD59" s="59"/>
      <c r="AE59" s="59"/>
      <c r="AF59" s="59"/>
      <c r="AG59" s="169"/>
    </row>
    <row r="60" spans="1:33" ht="36" x14ac:dyDescent="0.25">
      <c r="A60" s="56" t="s">
        <v>48</v>
      </c>
      <c r="B60" s="57"/>
      <c r="C60" s="57"/>
      <c r="D60" s="172">
        <f>SUM(D61:D62)</f>
        <v>14556</v>
      </c>
      <c r="F60" s="57"/>
      <c r="G60" s="57"/>
      <c r="H60" s="57"/>
      <c r="I60" s="109">
        <f>SUM(I61:I63)</f>
        <v>775</v>
      </c>
      <c r="J60" s="57"/>
      <c r="K60" s="57"/>
      <c r="L60" s="57"/>
      <c r="M60" s="57"/>
      <c r="N60" s="57"/>
      <c r="O60" s="57"/>
      <c r="P60" s="57"/>
      <c r="Q60" s="58"/>
      <c r="R60" s="58"/>
      <c r="S60" s="58"/>
      <c r="T60" s="58"/>
      <c r="U60" s="58"/>
      <c r="V60" s="58"/>
      <c r="W60" s="58">
        <f>SUM(W61:W64)</f>
        <v>11714.35</v>
      </c>
      <c r="X60" s="58"/>
      <c r="Y60" s="58"/>
      <c r="Z60" s="58">
        <f>Z61</f>
        <v>992</v>
      </c>
      <c r="AA60" s="58"/>
      <c r="AB60" s="58"/>
      <c r="AC60" s="58"/>
      <c r="AD60" s="58"/>
      <c r="AE60" s="58"/>
      <c r="AF60" s="58"/>
      <c r="AG60" s="170">
        <f>I60+M60+Q60+D60+W60+Z60</f>
        <v>28037.35</v>
      </c>
    </row>
    <row r="61" spans="1:33" ht="18" x14ac:dyDescent="0.25">
      <c r="A61" s="41"/>
      <c r="B61" s="35" t="s">
        <v>140</v>
      </c>
      <c r="C61" s="81" t="s">
        <v>132</v>
      </c>
      <c r="D61" s="44">
        <v>14556</v>
      </c>
      <c r="G61" s="35" t="s">
        <v>295</v>
      </c>
      <c r="H61" s="108" t="s">
        <v>132</v>
      </c>
      <c r="I61" s="108">
        <v>179.4</v>
      </c>
      <c r="J61" s="35"/>
      <c r="K61" s="35"/>
      <c r="L61" s="35"/>
      <c r="M61" s="35"/>
      <c r="N61" s="35"/>
      <c r="O61" s="35"/>
      <c r="P61" s="35"/>
      <c r="Q61" s="59"/>
      <c r="R61" s="59"/>
      <c r="S61" s="59"/>
      <c r="T61" s="59"/>
      <c r="U61" s="16">
        <v>44048</v>
      </c>
      <c r="V61" s="59" t="s">
        <v>132</v>
      </c>
      <c r="W61" s="782">
        <v>3868.8</v>
      </c>
      <c r="X61" s="16">
        <v>44461</v>
      </c>
      <c r="Y61" s="782" t="s">
        <v>132</v>
      </c>
      <c r="Z61" s="782">
        <f>800*1.24</f>
        <v>992</v>
      </c>
      <c r="AA61" s="782"/>
      <c r="AB61" s="782"/>
      <c r="AC61" s="782"/>
      <c r="AD61" s="782"/>
      <c r="AE61" s="782"/>
      <c r="AF61" s="782"/>
      <c r="AG61" s="169"/>
    </row>
    <row r="62" spans="1:33" x14ac:dyDescent="0.2">
      <c r="D62" s="55"/>
      <c r="G62" s="35" t="s">
        <v>302</v>
      </c>
      <c r="H62" s="101" t="s">
        <v>132</v>
      </c>
      <c r="I62" s="112">
        <v>112</v>
      </c>
      <c r="O62" s="34"/>
      <c r="Q62" s="39"/>
      <c r="R62" s="39"/>
      <c r="S62" s="39"/>
      <c r="T62" s="39"/>
      <c r="U62" s="16">
        <v>44060</v>
      </c>
      <c r="V62" s="44" t="s">
        <v>132</v>
      </c>
      <c r="W62" s="783">
        <v>6590.8</v>
      </c>
      <c r="X62" s="783"/>
      <c r="Y62" s="783"/>
      <c r="Z62" s="783"/>
      <c r="AA62" s="783"/>
      <c r="AB62" s="783"/>
      <c r="AC62" s="783"/>
      <c r="AD62" s="783"/>
      <c r="AE62" s="783"/>
      <c r="AF62" s="783"/>
      <c r="AG62" s="43"/>
    </row>
    <row r="63" spans="1:33" ht="15" x14ac:dyDescent="0.2">
      <c r="A63" s="60"/>
      <c r="G63" s="35" t="s">
        <v>309</v>
      </c>
      <c r="H63" s="101" t="s">
        <v>132</v>
      </c>
      <c r="I63" s="112">
        <v>483.6</v>
      </c>
      <c r="P63" s="40"/>
      <c r="U63" s="16">
        <v>44104</v>
      </c>
      <c r="V63" s="184" t="s">
        <v>132</v>
      </c>
      <c r="W63" s="784">
        <v>483.6</v>
      </c>
      <c r="X63" s="784"/>
      <c r="Y63" s="784"/>
      <c r="Z63" s="784"/>
      <c r="AA63" s="784"/>
      <c r="AB63" s="784"/>
      <c r="AC63" s="784"/>
      <c r="AD63" s="784"/>
      <c r="AE63" s="784"/>
      <c r="AF63" s="784"/>
      <c r="AG63" s="171"/>
    </row>
    <row r="64" spans="1:33" ht="15" x14ac:dyDescent="0.2">
      <c r="A64" s="60"/>
      <c r="G64" s="35"/>
      <c r="P64" s="40"/>
      <c r="U64" s="16">
        <v>44110</v>
      </c>
      <c r="V64" s="184" t="s">
        <v>132</v>
      </c>
      <c r="W64" s="784">
        <v>771.15</v>
      </c>
      <c r="X64" s="784"/>
      <c r="Y64" s="784"/>
      <c r="Z64" s="784"/>
      <c r="AA64" s="784"/>
      <c r="AB64" s="784"/>
      <c r="AC64" s="784"/>
      <c r="AD64" s="784"/>
      <c r="AE64" s="784"/>
      <c r="AF64" s="784"/>
      <c r="AG64" s="171"/>
    </row>
    <row r="65" spans="1:33" ht="72" x14ac:dyDescent="0.25">
      <c r="A65" s="114" t="s">
        <v>107</v>
      </c>
      <c r="B65" s="121"/>
      <c r="C65" s="121"/>
      <c r="D65" s="120">
        <f>SUM(D66:D66)</f>
        <v>4164.88</v>
      </c>
      <c r="E65" s="392"/>
      <c r="F65" s="121"/>
      <c r="G65" s="121"/>
      <c r="H65" s="115"/>
      <c r="I65" s="121"/>
      <c r="J65" s="115"/>
      <c r="K65" s="121"/>
      <c r="L65" s="115"/>
      <c r="M65" s="121"/>
      <c r="N65" s="378"/>
      <c r="O65" s="115"/>
      <c r="P65" s="121"/>
      <c r="Q65" s="123"/>
      <c r="R65" s="606"/>
      <c r="S65" s="606"/>
      <c r="T65" s="606"/>
      <c r="U65" s="715"/>
      <c r="V65" s="715"/>
      <c r="W65" s="715"/>
      <c r="X65" s="715"/>
      <c r="Y65" s="715"/>
      <c r="Z65" s="715"/>
      <c r="AA65" s="887"/>
      <c r="AB65" s="887"/>
      <c r="AC65" s="887"/>
      <c r="AD65" s="887"/>
      <c r="AE65" s="887"/>
      <c r="AF65" s="887"/>
      <c r="AG65" s="126">
        <f>I65+M65+Q65+D65</f>
        <v>4164.88</v>
      </c>
    </row>
    <row r="66" spans="1:33" ht="15" x14ac:dyDescent="0.2">
      <c r="A66" s="60"/>
      <c r="B66" s="34">
        <v>42171</v>
      </c>
      <c r="C66" s="5" t="s">
        <v>132</v>
      </c>
      <c r="D66" s="61">
        <v>4164.88</v>
      </c>
      <c r="F66" s="17" t="s">
        <v>141</v>
      </c>
      <c r="O66" s="38"/>
      <c r="P66" s="61"/>
      <c r="Q66" s="62"/>
      <c r="R66" s="62"/>
      <c r="S66" s="62"/>
      <c r="T66" s="62"/>
      <c r="U66" s="62"/>
      <c r="V66" s="62"/>
      <c r="W66" s="62"/>
      <c r="X66" s="62"/>
      <c r="Y66" s="62"/>
      <c r="Z66" s="62"/>
      <c r="AA66" s="62"/>
      <c r="AB66" s="62"/>
      <c r="AC66" s="62"/>
      <c r="AD66" s="62"/>
      <c r="AE66" s="62"/>
      <c r="AF66" s="62"/>
      <c r="AG66" s="171"/>
    </row>
    <row r="67" spans="1:33" ht="73.5" customHeight="1" x14ac:dyDescent="0.25">
      <c r="A67" s="114" t="s">
        <v>709</v>
      </c>
      <c r="B67" s="121"/>
      <c r="C67" s="121"/>
      <c r="D67" s="120"/>
      <c r="E67" s="392"/>
      <c r="F67" s="121"/>
      <c r="G67" s="121"/>
      <c r="H67" s="115"/>
      <c r="I67" s="393">
        <f>SUM(I68:I69)</f>
        <v>18550</v>
      </c>
      <c r="J67" s="115"/>
      <c r="K67" s="121"/>
      <c r="L67" s="115"/>
      <c r="M67" s="393">
        <f>M68</f>
        <v>12692</v>
      </c>
      <c r="N67" s="394"/>
      <c r="O67" s="115"/>
      <c r="P67" s="121"/>
      <c r="Q67" s="123"/>
      <c r="R67" s="606"/>
      <c r="S67" s="606"/>
      <c r="T67" s="606"/>
      <c r="U67" s="715"/>
      <c r="V67" s="715"/>
      <c r="W67" s="715"/>
      <c r="X67" s="715"/>
      <c r="Y67" s="715"/>
      <c r="Z67" s="715"/>
      <c r="AA67" s="887"/>
      <c r="AB67" s="887"/>
      <c r="AC67" s="887"/>
      <c r="AD67" s="887"/>
      <c r="AE67" s="887"/>
      <c r="AF67" s="887"/>
      <c r="AG67" s="126">
        <f>I67+M67+Q67+D67</f>
        <v>31242</v>
      </c>
    </row>
    <row r="68" spans="1:33" x14ac:dyDescent="0.2">
      <c r="G68" s="16">
        <v>42520</v>
      </c>
      <c r="H68" s="101" t="s">
        <v>132</v>
      </c>
      <c r="I68" s="17">
        <v>6150</v>
      </c>
      <c r="K68" s="16">
        <v>42796</v>
      </c>
      <c r="L68" s="101" t="s">
        <v>132</v>
      </c>
      <c r="M68" s="17">
        <v>12692</v>
      </c>
      <c r="AG68" s="171"/>
    </row>
    <row r="69" spans="1:33" x14ac:dyDescent="0.2">
      <c r="G69" s="16">
        <v>42706</v>
      </c>
      <c r="H69" s="101" t="s">
        <v>132</v>
      </c>
      <c r="I69" s="166">
        <v>12400</v>
      </c>
      <c r="AG69" s="171"/>
    </row>
    <row r="70" spans="1:33" ht="90" x14ac:dyDescent="0.25">
      <c r="A70" s="114" t="s">
        <v>710</v>
      </c>
      <c r="B70" s="121"/>
      <c r="C70" s="121"/>
      <c r="D70" s="121"/>
      <c r="E70" s="121"/>
      <c r="F70" s="121"/>
      <c r="G70" s="121"/>
      <c r="H70" s="121"/>
      <c r="I70" s="377">
        <f>SUM(I71:I71)</f>
        <v>31000</v>
      </c>
      <c r="J70" s="121"/>
      <c r="K70" s="121"/>
      <c r="L70" s="121"/>
      <c r="M70" s="121"/>
      <c r="N70" s="378"/>
      <c r="O70" s="121"/>
      <c r="P70" s="121"/>
      <c r="Q70" s="121"/>
      <c r="R70" s="378"/>
      <c r="S70" s="378"/>
      <c r="T70" s="427">
        <f>SUM(T71:T71)</f>
        <v>37515.599999999999</v>
      </c>
      <c r="U70" s="724"/>
      <c r="V70" s="724"/>
      <c r="W70" s="724">
        <f>W71</f>
        <v>9649.0400000000009</v>
      </c>
      <c r="X70" s="724"/>
      <c r="Y70" s="724"/>
      <c r="Z70" s="724"/>
      <c r="AA70" s="894"/>
      <c r="AB70" s="894"/>
      <c r="AC70" s="894"/>
      <c r="AD70" s="894"/>
      <c r="AE70" s="894"/>
      <c r="AF70" s="894"/>
      <c r="AG70" s="126">
        <f>W70+T70+I70</f>
        <v>78164.639999999999</v>
      </c>
    </row>
    <row r="71" spans="1:33" x14ac:dyDescent="0.2">
      <c r="G71" s="16">
        <v>42529</v>
      </c>
      <c r="H71" s="101" t="s">
        <v>132</v>
      </c>
      <c r="I71" s="17">
        <v>31000</v>
      </c>
      <c r="R71" s="16">
        <v>43712</v>
      </c>
      <c r="S71" s="184" t="s">
        <v>856</v>
      </c>
      <c r="T71" s="17">
        <v>37515.599999999999</v>
      </c>
      <c r="U71" s="16">
        <v>44092</v>
      </c>
      <c r="V71" s="184" t="s">
        <v>132</v>
      </c>
      <c r="W71" s="17">
        <v>9649.0400000000009</v>
      </c>
      <c r="AG71" s="171"/>
    </row>
    <row r="72" spans="1:33" ht="90" x14ac:dyDescent="0.25">
      <c r="A72" s="114" t="s">
        <v>67</v>
      </c>
      <c r="B72" s="121"/>
      <c r="C72" s="121"/>
      <c r="D72" s="121"/>
      <c r="E72" s="121"/>
      <c r="F72" s="121"/>
      <c r="G72" s="121"/>
      <c r="H72" s="121"/>
      <c r="I72" s="377">
        <f>SUM(I73:I73)</f>
        <v>7595.35</v>
      </c>
      <c r="J72" s="121"/>
      <c r="K72" s="121"/>
      <c r="L72" s="121"/>
      <c r="M72" s="121"/>
      <c r="N72" s="378"/>
      <c r="O72" s="121"/>
      <c r="P72" s="121"/>
      <c r="Q72" s="121"/>
      <c r="R72" s="378"/>
      <c r="S72" s="378"/>
      <c r="T72" s="378"/>
      <c r="U72" s="723"/>
      <c r="V72" s="723"/>
      <c r="W72" s="723"/>
      <c r="X72" s="723"/>
      <c r="Y72" s="723"/>
      <c r="Z72" s="723"/>
      <c r="AA72" s="895"/>
      <c r="AB72" s="895"/>
      <c r="AC72" s="895"/>
      <c r="AD72" s="895"/>
      <c r="AE72" s="895"/>
      <c r="AF72" s="895"/>
      <c r="AG72" s="126">
        <f>I72</f>
        <v>7595.35</v>
      </c>
    </row>
    <row r="73" spans="1:33" x14ac:dyDescent="0.2">
      <c r="G73" s="16">
        <v>42535</v>
      </c>
      <c r="H73" s="101" t="s">
        <v>132</v>
      </c>
      <c r="I73" s="166">
        <v>7595.35</v>
      </c>
      <c r="AG73" s="171"/>
    </row>
    <row r="74" spans="1:33" ht="36" x14ac:dyDescent="0.25">
      <c r="A74" s="114" t="s">
        <v>66</v>
      </c>
      <c r="B74" s="121"/>
      <c r="C74" s="121"/>
      <c r="D74" s="121"/>
      <c r="E74" s="121"/>
      <c r="F74" s="121"/>
      <c r="G74" s="121"/>
      <c r="H74" s="121"/>
      <c r="I74" s="377">
        <f>SUM(I75:I75)</f>
        <v>9833.0499999999993</v>
      </c>
      <c r="J74" s="121"/>
      <c r="K74" s="121"/>
      <c r="L74" s="121"/>
      <c r="M74" s="121"/>
      <c r="N74" s="378"/>
      <c r="O74" s="121"/>
      <c r="P74" s="121"/>
      <c r="Q74" s="121"/>
      <c r="R74" s="378"/>
      <c r="S74" s="378"/>
      <c r="T74" s="378"/>
      <c r="U74" s="723"/>
      <c r="V74" s="723"/>
      <c r="W74" s="723"/>
      <c r="X74" s="723"/>
      <c r="Y74" s="723"/>
      <c r="Z74" s="723"/>
      <c r="AA74" s="895"/>
      <c r="AB74" s="895"/>
      <c r="AC74" s="895"/>
      <c r="AD74" s="895"/>
      <c r="AE74" s="895"/>
      <c r="AF74" s="895"/>
      <c r="AG74" s="126">
        <f>I74</f>
        <v>9833.0499999999993</v>
      </c>
    </row>
    <row r="75" spans="1:33" x14ac:dyDescent="0.2">
      <c r="G75" s="16">
        <v>42570</v>
      </c>
      <c r="H75" s="101" t="s">
        <v>132</v>
      </c>
      <c r="I75" s="17">
        <v>9833.0499999999993</v>
      </c>
      <c r="AG75" s="171"/>
    </row>
    <row r="76" spans="1:33" ht="36" x14ac:dyDescent="0.25">
      <c r="A76" s="114" t="s">
        <v>33</v>
      </c>
      <c r="B76" s="121"/>
      <c r="C76" s="121"/>
      <c r="D76" s="121"/>
      <c r="E76" s="121"/>
      <c r="F76" s="121"/>
      <c r="G76" s="121"/>
      <c r="H76" s="121"/>
      <c r="I76" s="377">
        <f>SUM(I77:I80)</f>
        <v>79000</v>
      </c>
      <c r="J76" s="121"/>
      <c r="K76" s="121"/>
      <c r="L76" s="377"/>
      <c r="M76" s="377">
        <f>SUM(M77:M80)</f>
        <v>261666.66000000003</v>
      </c>
      <c r="N76" s="427"/>
      <c r="O76" s="121"/>
      <c r="P76" s="121"/>
      <c r="Q76" s="121"/>
      <c r="R76" s="378"/>
      <c r="S76" s="378"/>
      <c r="T76" s="378"/>
      <c r="U76" s="723"/>
      <c r="V76" s="723"/>
      <c r="W76" s="723"/>
      <c r="X76" s="723"/>
      <c r="Y76" s="723"/>
      <c r="Z76" s="723"/>
      <c r="AA76" s="895"/>
      <c r="AB76" s="895"/>
      <c r="AC76" s="895"/>
      <c r="AD76" s="895"/>
      <c r="AE76" s="895"/>
      <c r="AF76" s="895"/>
      <c r="AG76" s="126">
        <f>Q76+M76+I76</f>
        <v>340666.66000000003</v>
      </c>
    </row>
    <row r="77" spans="1:33" x14ac:dyDescent="0.2">
      <c r="A77" s="15" t="s">
        <v>303</v>
      </c>
      <c r="G77" s="16">
        <v>42583</v>
      </c>
      <c r="H77" s="101" t="s">
        <v>132</v>
      </c>
      <c r="I77" s="166">
        <v>79000</v>
      </c>
      <c r="K77" s="16">
        <v>42755</v>
      </c>
      <c r="L77" s="184" t="s">
        <v>132</v>
      </c>
      <c r="M77" s="166">
        <v>130000</v>
      </c>
      <c r="N77" s="184" t="s">
        <v>403</v>
      </c>
      <c r="AG77" s="171"/>
    </row>
    <row r="78" spans="1:33" x14ac:dyDescent="0.2">
      <c r="K78" s="16">
        <v>42927</v>
      </c>
      <c r="L78" s="184" t="s">
        <v>132</v>
      </c>
      <c r="M78" s="17">
        <v>26333.33</v>
      </c>
      <c r="AG78" s="171"/>
    </row>
    <row r="79" spans="1:33" x14ac:dyDescent="0.2">
      <c r="K79" s="16">
        <v>43006</v>
      </c>
      <c r="L79" s="184" t="s">
        <v>132</v>
      </c>
      <c r="M79" s="17">
        <v>79000</v>
      </c>
      <c r="AG79" s="171"/>
    </row>
    <row r="80" spans="1:33" x14ac:dyDescent="0.2">
      <c r="K80" s="16">
        <v>43073</v>
      </c>
      <c r="L80" s="184" t="s">
        <v>132</v>
      </c>
      <c r="M80" s="17">
        <v>26333.33</v>
      </c>
      <c r="AG80" s="171"/>
    </row>
    <row r="81" spans="1:33" ht="54" x14ac:dyDescent="0.25">
      <c r="A81" s="114" t="s">
        <v>117</v>
      </c>
      <c r="B81" s="121"/>
      <c r="C81" s="121"/>
      <c r="D81" s="121"/>
      <c r="E81" s="121"/>
      <c r="F81" s="121"/>
      <c r="G81" s="121"/>
      <c r="H81" s="121"/>
      <c r="I81" s="377">
        <f>SUM(I82:I82)</f>
        <v>62000</v>
      </c>
      <c r="J81" s="121"/>
      <c r="K81" s="121"/>
      <c r="L81" s="121"/>
      <c r="M81" s="121"/>
      <c r="N81" s="378"/>
      <c r="O81" s="121"/>
      <c r="P81" s="121"/>
      <c r="Q81" s="377">
        <f>SUM(Q82:Q82)</f>
        <v>70100.11</v>
      </c>
      <c r="R81" s="427"/>
      <c r="S81" s="427"/>
      <c r="T81" s="427">
        <f>T82</f>
        <v>73005.48</v>
      </c>
      <c r="U81" s="724"/>
      <c r="V81" s="724"/>
      <c r="W81" s="724"/>
      <c r="X81" s="724"/>
      <c r="Y81" s="724"/>
      <c r="Z81" s="724">
        <f>Z82</f>
        <v>108369.25</v>
      </c>
      <c r="AA81" s="894"/>
      <c r="AB81" s="894"/>
      <c r="AC81" s="894"/>
      <c r="AD81" s="894"/>
      <c r="AE81" s="894"/>
      <c r="AF81" s="894"/>
      <c r="AG81" s="126">
        <f>Q81+M81+I81++T81+Z81</f>
        <v>313474.83999999997</v>
      </c>
    </row>
    <row r="82" spans="1:33" x14ac:dyDescent="0.2">
      <c r="G82" s="16">
        <v>42584</v>
      </c>
      <c r="H82" s="101" t="s">
        <v>132</v>
      </c>
      <c r="I82" s="17">
        <v>62000</v>
      </c>
      <c r="O82" s="16">
        <v>43168</v>
      </c>
      <c r="P82" s="184" t="s">
        <v>132</v>
      </c>
      <c r="Q82" s="17">
        <v>70100.11</v>
      </c>
      <c r="R82" s="16">
        <v>43507</v>
      </c>
      <c r="S82" s="184" t="s">
        <v>132</v>
      </c>
      <c r="T82" s="17">
        <v>73005.48</v>
      </c>
      <c r="X82" s="16">
        <v>44224</v>
      </c>
      <c r="Y82" s="184" t="s">
        <v>132</v>
      </c>
      <c r="Z82" s="17">
        <v>108369.25</v>
      </c>
      <c r="AG82" s="171"/>
    </row>
    <row r="83" spans="1:33" ht="144" x14ac:dyDescent="0.25">
      <c r="A83" s="114" t="s">
        <v>113</v>
      </c>
      <c r="B83" s="121"/>
      <c r="C83" s="121"/>
      <c r="D83" s="121"/>
      <c r="E83" s="121"/>
      <c r="F83" s="121"/>
      <c r="G83" s="121"/>
      <c r="H83" s="121"/>
      <c r="I83" s="377">
        <f>SUM(I84:I86)</f>
        <v>10540</v>
      </c>
      <c r="J83" s="121"/>
      <c r="K83" s="121"/>
      <c r="L83" s="121"/>
      <c r="M83" s="377">
        <f>SUM(M84:M86)</f>
        <v>63240</v>
      </c>
      <c r="N83" s="378"/>
      <c r="O83" s="121"/>
      <c r="P83" s="121"/>
      <c r="Q83" s="377">
        <f>SUM(Q84:Q86)</f>
        <v>31620</v>
      </c>
      <c r="R83" s="427"/>
      <c r="S83" s="427"/>
      <c r="T83" s="427"/>
      <c r="U83" s="724"/>
      <c r="V83" s="724"/>
      <c r="W83" s="724"/>
      <c r="X83" s="724"/>
      <c r="Y83" s="724"/>
      <c r="Z83" s="724"/>
      <c r="AA83" s="894"/>
      <c r="AB83" s="894"/>
      <c r="AC83" s="894"/>
      <c r="AD83" s="894"/>
      <c r="AE83" s="894"/>
      <c r="AF83" s="894"/>
      <c r="AG83" s="126">
        <f>I83+M83+Q83</f>
        <v>105400</v>
      </c>
    </row>
    <row r="84" spans="1:33" x14ac:dyDescent="0.2">
      <c r="G84" s="16">
        <v>42598</v>
      </c>
      <c r="H84" s="101" t="s">
        <v>132</v>
      </c>
      <c r="I84" s="166">
        <v>10540</v>
      </c>
      <c r="K84" s="16">
        <v>42858</v>
      </c>
      <c r="L84" s="101" t="s">
        <v>132</v>
      </c>
      <c r="M84" s="17">
        <v>20910</v>
      </c>
      <c r="O84" s="16">
        <v>43186</v>
      </c>
      <c r="P84" s="17" t="s">
        <v>132</v>
      </c>
      <c r="Q84" s="17">
        <v>31620</v>
      </c>
      <c r="AG84" s="171"/>
    </row>
    <row r="85" spans="1:33" x14ac:dyDescent="0.2">
      <c r="K85" s="16">
        <v>42982</v>
      </c>
      <c r="L85" s="101" t="s">
        <v>132</v>
      </c>
      <c r="M85" s="17">
        <v>21250</v>
      </c>
      <c r="AG85" s="171"/>
    </row>
    <row r="86" spans="1:33" x14ac:dyDescent="0.2">
      <c r="K86" s="16">
        <v>43068</v>
      </c>
      <c r="L86" s="101" t="s">
        <v>132</v>
      </c>
      <c r="M86" s="17">
        <v>21080</v>
      </c>
      <c r="AG86" s="171"/>
    </row>
    <row r="87" spans="1:33" ht="36" x14ac:dyDescent="0.25">
      <c r="A87" s="114" t="s">
        <v>305</v>
      </c>
      <c r="B87" s="121"/>
      <c r="C87" s="121"/>
      <c r="D87" s="121"/>
      <c r="E87" s="121"/>
      <c r="F87" s="121"/>
      <c r="G87" s="121"/>
      <c r="H87" s="121"/>
      <c r="I87" s="377">
        <f>I88</f>
        <v>430500</v>
      </c>
      <c r="J87" s="121"/>
      <c r="K87" s="121"/>
      <c r="L87" s="121"/>
      <c r="M87" s="377">
        <f>M88</f>
        <v>3500</v>
      </c>
      <c r="N87" s="378"/>
      <c r="O87" s="121"/>
      <c r="P87" s="121"/>
      <c r="Q87" s="121"/>
      <c r="R87" s="378"/>
      <c r="S87" s="378"/>
      <c r="T87" s="378"/>
      <c r="U87" s="723"/>
      <c r="V87" s="723"/>
      <c r="W87" s="723"/>
      <c r="X87" s="723"/>
      <c r="Y87" s="723"/>
      <c r="Z87" s="723"/>
      <c r="AA87" s="895"/>
      <c r="AB87" s="895"/>
      <c r="AC87" s="895"/>
      <c r="AD87" s="895"/>
      <c r="AE87" s="895"/>
      <c r="AF87" s="895"/>
      <c r="AG87" s="126">
        <f>I87+M87</f>
        <v>434000</v>
      </c>
    </row>
    <row r="88" spans="1:33" x14ac:dyDescent="0.2">
      <c r="G88" s="16">
        <v>42612</v>
      </c>
      <c r="H88" s="101" t="s">
        <v>132</v>
      </c>
      <c r="I88" s="17">
        <v>430500</v>
      </c>
      <c r="K88" s="16">
        <v>42907</v>
      </c>
      <c r="L88" s="101" t="s">
        <v>132</v>
      </c>
      <c r="M88" s="17">
        <v>3500</v>
      </c>
      <c r="AG88" s="171"/>
    </row>
    <row r="89" spans="1:33" ht="72" x14ac:dyDescent="0.25">
      <c r="A89" s="114" t="s">
        <v>32</v>
      </c>
      <c r="B89" s="121"/>
      <c r="C89" s="121"/>
      <c r="D89" s="121"/>
      <c r="E89" s="121"/>
      <c r="F89" s="121"/>
      <c r="G89" s="121"/>
      <c r="H89" s="121"/>
      <c r="I89" s="377">
        <f>SUM(I90:I90)</f>
        <v>146825.92000000001</v>
      </c>
      <c r="J89" s="121"/>
      <c r="K89" s="121"/>
      <c r="L89" s="121"/>
      <c r="M89" s="377">
        <f>M90</f>
        <v>7727.68</v>
      </c>
      <c r="N89" s="378"/>
      <c r="O89" s="121"/>
      <c r="P89" s="121"/>
      <c r="Q89" s="121"/>
      <c r="R89" s="378"/>
      <c r="S89" s="378"/>
      <c r="T89" s="378"/>
      <c r="U89" s="723"/>
      <c r="V89" s="723"/>
      <c r="W89" s="723"/>
      <c r="X89" s="723"/>
      <c r="Y89" s="723"/>
      <c r="Z89" s="723"/>
      <c r="AA89" s="895"/>
      <c r="AB89" s="895"/>
      <c r="AC89" s="895"/>
      <c r="AD89" s="895"/>
      <c r="AE89" s="895"/>
      <c r="AF89" s="895"/>
      <c r="AG89" s="126">
        <f>I89+M89+Q89</f>
        <v>154553.60000000001</v>
      </c>
    </row>
    <row r="90" spans="1:33" x14ac:dyDescent="0.2">
      <c r="G90" s="16">
        <v>42674</v>
      </c>
      <c r="H90" s="101" t="s">
        <v>132</v>
      </c>
      <c r="I90" s="166">
        <v>146825.92000000001</v>
      </c>
      <c r="K90" s="16">
        <v>42864</v>
      </c>
      <c r="L90" s="101" t="s">
        <v>132</v>
      </c>
      <c r="M90" s="17">
        <v>7727.68</v>
      </c>
      <c r="AG90" s="171"/>
    </row>
    <row r="91" spans="1:33" ht="54" x14ac:dyDescent="0.25">
      <c r="A91" s="114" t="s">
        <v>88</v>
      </c>
      <c r="B91" s="121"/>
      <c r="C91" s="121"/>
      <c r="D91" s="121"/>
      <c r="E91" s="121"/>
      <c r="F91" s="121"/>
      <c r="G91" s="121"/>
      <c r="H91" s="121"/>
      <c r="I91" s="377">
        <f>I92+I93</f>
        <v>9554.91</v>
      </c>
      <c r="J91" s="121"/>
      <c r="K91" s="121"/>
      <c r="L91" s="121"/>
      <c r="M91" s="377">
        <f>M92</f>
        <v>365.4</v>
      </c>
      <c r="N91" s="378"/>
      <c r="O91" s="121"/>
      <c r="P91" s="121"/>
      <c r="Q91" s="121"/>
      <c r="R91" s="378"/>
      <c r="S91" s="378"/>
      <c r="T91" s="378"/>
      <c r="U91" s="723"/>
      <c r="V91" s="723"/>
      <c r="W91" s="723"/>
      <c r="X91" s="723"/>
      <c r="Y91" s="723"/>
      <c r="Z91" s="723"/>
      <c r="AA91" s="895"/>
      <c r="AB91" s="895"/>
      <c r="AC91" s="895"/>
      <c r="AD91" s="895"/>
      <c r="AE91" s="895"/>
      <c r="AF91" s="895"/>
      <c r="AG91" s="126">
        <f>I91+M91+Q91</f>
        <v>9920.31</v>
      </c>
    </row>
    <row r="92" spans="1:33" x14ac:dyDescent="0.2">
      <c r="G92" s="16">
        <v>42684</v>
      </c>
      <c r="H92" s="101" t="s">
        <v>132</v>
      </c>
      <c r="I92" s="166">
        <v>4778.6000000000004</v>
      </c>
      <c r="K92" s="16">
        <v>42894</v>
      </c>
      <c r="L92" s="101" t="s">
        <v>132</v>
      </c>
      <c r="M92" s="17">
        <v>365.4</v>
      </c>
      <c r="AG92" s="171"/>
    </row>
    <row r="93" spans="1:33" x14ac:dyDescent="0.2">
      <c r="G93" s="16">
        <v>42712</v>
      </c>
      <c r="H93" s="101" t="s">
        <v>132</v>
      </c>
      <c r="I93" s="166">
        <v>4776.3100000000004</v>
      </c>
      <c r="AG93" s="171"/>
    </row>
    <row r="94" spans="1:33" ht="36" x14ac:dyDescent="0.25">
      <c r="A94" s="114" t="s">
        <v>77</v>
      </c>
      <c r="B94" s="121"/>
      <c r="C94" s="121"/>
      <c r="D94" s="121"/>
      <c r="E94" s="121"/>
      <c r="F94" s="121"/>
      <c r="G94" s="121"/>
      <c r="H94" s="121"/>
      <c r="I94" s="377">
        <f>SUM(I95:I95)</f>
        <v>30243.9</v>
      </c>
      <c r="J94" s="121"/>
      <c r="K94" s="121"/>
      <c r="L94" s="121"/>
      <c r="M94" s="377">
        <f>M95</f>
        <v>30243.9</v>
      </c>
      <c r="N94" s="378"/>
      <c r="O94" s="121"/>
      <c r="P94" s="121"/>
      <c r="Q94" s="377">
        <f>Q95</f>
        <v>19512.2</v>
      </c>
      <c r="R94" s="427"/>
      <c r="S94" s="427"/>
      <c r="T94" s="427"/>
      <c r="U94" s="724"/>
      <c r="V94" s="724"/>
      <c r="W94" s="724"/>
      <c r="X94" s="724"/>
      <c r="Y94" s="724"/>
      <c r="Z94" s="724"/>
      <c r="AA94" s="894"/>
      <c r="AB94" s="894"/>
      <c r="AC94" s="894"/>
      <c r="AD94" s="894"/>
      <c r="AE94" s="894"/>
      <c r="AF94" s="894"/>
      <c r="AG94" s="126">
        <f>I94+M94+Q94</f>
        <v>80000</v>
      </c>
    </row>
    <row r="95" spans="1:33" x14ac:dyDescent="0.2">
      <c r="G95" s="16">
        <v>42683</v>
      </c>
      <c r="H95" s="101" t="s">
        <v>132</v>
      </c>
      <c r="I95" s="17">
        <v>30243.9</v>
      </c>
      <c r="K95" s="16">
        <v>42907</v>
      </c>
      <c r="L95" s="101" t="s">
        <v>132</v>
      </c>
      <c r="M95" s="17">
        <v>30243.9</v>
      </c>
      <c r="O95" s="16">
        <v>43125</v>
      </c>
      <c r="P95" s="184" t="s">
        <v>132</v>
      </c>
      <c r="Q95" s="17">
        <v>19512.2</v>
      </c>
      <c r="AG95" s="171"/>
    </row>
    <row r="96" spans="1:33" ht="36" x14ac:dyDescent="0.25">
      <c r="A96" s="28" t="s">
        <v>290</v>
      </c>
      <c r="B96" s="28"/>
      <c r="C96" s="28"/>
      <c r="D96" s="28"/>
      <c r="E96" s="28"/>
      <c r="F96" s="28"/>
      <c r="G96" s="28"/>
      <c r="H96" s="28"/>
      <c r="I96" s="111">
        <f>I97</f>
        <v>98626.74</v>
      </c>
      <c r="J96" s="28"/>
      <c r="K96" s="28"/>
      <c r="L96" s="28"/>
      <c r="M96" s="111">
        <f>SUM(M97:M98)</f>
        <v>134308.64000000001</v>
      </c>
      <c r="N96" s="194"/>
      <c r="O96" s="28"/>
      <c r="P96" s="28"/>
      <c r="Q96" s="28"/>
      <c r="R96" s="194"/>
      <c r="S96" s="194"/>
      <c r="T96" s="194"/>
      <c r="U96" s="725"/>
      <c r="V96" s="725"/>
      <c r="W96" s="725"/>
      <c r="X96" s="725"/>
      <c r="Y96" s="725"/>
      <c r="Z96" s="725"/>
      <c r="AA96" s="897"/>
      <c r="AB96" s="897"/>
      <c r="AC96" s="897"/>
      <c r="AD96" s="897"/>
      <c r="AE96" s="897"/>
      <c r="AF96" s="897"/>
      <c r="AG96" s="50">
        <f>I96+M96+Q96</f>
        <v>232935.38</v>
      </c>
    </row>
    <row r="97" spans="1:33" x14ac:dyDescent="0.2">
      <c r="G97" s="16">
        <v>42718</v>
      </c>
      <c r="H97" s="101" t="s">
        <v>132</v>
      </c>
      <c r="I97" s="166">
        <v>98626.74</v>
      </c>
      <c r="K97" s="16">
        <v>42852</v>
      </c>
      <c r="L97" s="16" t="s">
        <v>132</v>
      </c>
      <c r="M97" s="17">
        <v>129223.49</v>
      </c>
      <c r="AG97" s="171"/>
    </row>
    <row r="98" spans="1:33" x14ac:dyDescent="0.2">
      <c r="K98" s="16">
        <v>43000</v>
      </c>
      <c r="M98" s="17">
        <v>5085.1499999999996</v>
      </c>
      <c r="AG98" s="171"/>
    </row>
    <row r="99" spans="1:33" ht="36" x14ac:dyDescent="0.25">
      <c r="A99" s="114" t="s">
        <v>106</v>
      </c>
      <c r="B99" s="114"/>
      <c r="C99" s="114"/>
      <c r="D99" s="114"/>
      <c r="E99" s="114"/>
      <c r="F99" s="114"/>
      <c r="G99" s="114"/>
      <c r="H99" s="114"/>
      <c r="I99" s="377">
        <f>I100</f>
        <v>24864.63</v>
      </c>
      <c r="J99" s="114"/>
      <c r="K99" s="114"/>
      <c r="L99" s="114"/>
      <c r="M99" s="377">
        <f>SUM(M100:M100)</f>
        <v>5936.49</v>
      </c>
      <c r="N99" s="403"/>
      <c r="O99" s="114"/>
      <c r="P99" s="114"/>
      <c r="Q99" s="114"/>
      <c r="R99" s="403"/>
      <c r="S99" s="403"/>
      <c r="T99" s="403"/>
      <c r="U99" s="726"/>
      <c r="V99" s="726"/>
      <c r="W99" s="726"/>
      <c r="X99" s="726"/>
      <c r="Y99" s="726"/>
      <c r="Z99" s="726"/>
      <c r="AA99" s="898"/>
      <c r="AB99" s="898"/>
      <c r="AC99" s="898"/>
      <c r="AD99" s="898"/>
      <c r="AE99" s="898"/>
      <c r="AF99" s="898"/>
      <c r="AG99" s="126">
        <f>Q99+M99+I99</f>
        <v>30801.120000000003</v>
      </c>
    </row>
    <row r="100" spans="1:33" x14ac:dyDescent="0.2">
      <c r="G100" s="16">
        <v>42718</v>
      </c>
      <c r="H100" s="101" t="s">
        <v>132</v>
      </c>
      <c r="I100" s="17">
        <v>24864.63</v>
      </c>
      <c r="K100" s="16">
        <v>42852</v>
      </c>
      <c r="L100" s="101" t="s">
        <v>132</v>
      </c>
      <c r="M100" s="17">
        <v>5936.49</v>
      </c>
      <c r="AG100" s="171"/>
    </row>
    <row r="101" spans="1:33" ht="36" x14ac:dyDescent="0.25">
      <c r="A101" s="114" t="s">
        <v>41</v>
      </c>
      <c r="B101" s="114"/>
      <c r="C101" s="114"/>
      <c r="D101" s="114"/>
      <c r="E101" s="114"/>
      <c r="F101" s="114"/>
      <c r="G101" s="114"/>
      <c r="H101" s="114"/>
      <c r="I101" s="377">
        <f>I102</f>
        <v>11964.77</v>
      </c>
      <c r="J101" s="114"/>
      <c r="K101" s="114"/>
      <c r="L101" s="114"/>
      <c r="M101" s="377">
        <f>SUM(M102:M103)</f>
        <v>46860.63</v>
      </c>
      <c r="N101" s="403"/>
      <c r="O101" s="114"/>
      <c r="P101" s="114"/>
      <c r="Q101" s="377">
        <f>Q102</f>
        <v>1566.99</v>
      </c>
      <c r="R101" s="427"/>
      <c r="S101" s="427"/>
      <c r="T101" s="427"/>
      <c r="U101" s="724"/>
      <c r="V101" s="724"/>
      <c r="W101" s="724"/>
      <c r="X101" s="724"/>
      <c r="Y101" s="724"/>
      <c r="Z101" s="724"/>
      <c r="AA101" s="894"/>
      <c r="AB101" s="894"/>
      <c r="AC101" s="894"/>
      <c r="AD101" s="894"/>
      <c r="AE101" s="894"/>
      <c r="AF101" s="894"/>
      <c r="AG101" s="126">
        <f>I101+M101+Q101</f>
        <v>60392.389999999992</v>
      </c>
    </row>
    <row r="102" spans="1:33" x14ac:dyDescent="0.2">
      <c r="G102" s="16">
        <v>42725</v>
      </c>
      <c r="H102" s="101" t="s">
        <v>132</v>
      </c>
      <c r="I102" s="166">
        <v>11964.77</v>
      </c>
      <c r="K102" s="16">
        <v>42837</v>
      </c>
      <c r="L102" s="101" t="s">
        <v>132</v>
      </c>
      <c r="M102" s="17">
        <v>3186.7</v>
      </c>
      <c r="O102" s="16">
        <v>43409</v>
      </c>
      <c r="P102" s="184" t="s">
        <v>132</v>
      </c>
      <c r="Q102" s="17">
        <v>1566.99</v>
      </c>
    </row>
    <row r="103" spans="1:33" x14ac:dyDescent="0.2">
      <c r="K103" s="16">
        <v>43007</v>
      </c>
      <c r="L103" s="16" t="s">
        <v>132</v>
      </c>
      <c r="M103" s="17">
        <v>43673.93</v>
      </c>
    </row>
    <row r="104" spans="1:33" ht="54" x14ac:dyDescent="0.25">
      <c r="A104" s="114" t="s">
        <v>121</v>
      </c>
      <c r="B104" s="114"/>
      <c r="C104" s="114"/>
      <c r="D104" s="114"/>
      <c r="E104" s="114"/>
      <c r="F104" s="114"/>
      <c r="G104" s="114"/>
      <c r="H104" s="114"/>
      <c r="I104" s="377"/>
      <c r="J104" s="114"/>
      <c r="K104" s="114"/>
      <c r="L104" s="114"/>
      <c r="M104" s="377">
        <f>SUM(M105:M106)</f>
        <v>20000</v>
      </c>
      <c r="N104" s="427"/>
      <c r="O104" s="114"/>
      <c r="P104" s="114"/>
      <c r="Q104" s="114"/>
      <c r="R104" s="403"/>
      <c r="S104" s="403"/>
      <c r="T104" s="403"/>
      <c r="U104" s="726"/>
      <c r="V104" s="726"/>
      <c r="W104" s="726"/>
      <c r="X104" s="726"/>
      <c r="Y104" s="726"/>
      <c r="Z104" s="726"/>
      <c r="AA104" s="898"/>
      <c r="AB104" s="898"/>
      <c r="AC104" s="898"/>
      <c r="AD104" s="898"/>
      <c r="AE104" s="898"/>
      <c r="AF104" s="898"/>
      <c r="AG104" s="126">
        <f>Q104+M104</f>
        <v>20000</v>
      </c>
    </row>
    <row r="105" spans="1:33" x14ac:dyDescent="0.2">
      <c r="K105" s="16">
        <v>42775</v>
      </c>
      <c r="L105" s="101" t="s">
        <v>132</v>
      </c>
      <c r="M105" s="17">
        <v>12400</v>
      </c>
    </row>
    <row r="106" spans="1:33" x14ac:dyDescent="0.2">
      <c r="J106" s="17">
        <f>ΠΛΗΡΩΜΕΣ!Q231</f>
        <v>11803.14</v>
      </c>
      <c r="K106" s="16">
        <v>43082</v>
      </c>
      <c r="L106" s="101" t="s">
        <v>132</v>
      </c>
      <c r="M106" s="17">
        <v>7600</v>
      </c>
    </row>
    <row r="107" spans="1:33" ht="54" x14ac:dyDescent="0.25">
      <c r="A107" s="114" t="s">
        <v>119</v>
      </c>
      <c r="B107" s="114"/>
      <c r="C107" s="114"/>
      <c r="D107" s="114"/>
      <c r="E107" s="114"/>
      <c r="F107" s="114"/>
      <c r="G107" s="114"/>
      <c r="H107" s="114"/>
      <c r="I107" s="377"/>
      <c r="J107" s="114"/>
      <c r="K107" s="114"/>
      <c r="L107" s="114"/>
      <c r="M107" s="377">
        <f>SUM(M108:M108)</f>
        <v>12400</v>
      </c>
      <c r="N107" s="427"/>
      <c r="O107" s="114"/>
      <c r="P107" s="114"/>
      <c r="Q107" s="377">
        <f>Q108</f>
        <v>2100</v>
      </c>
      <c r="R107" s="427"/>
      <c r="S107" s="427"/>
      <c r="T107" s="427"/>
      <c r="U107" s="724"/>
      <c r="V107" s="724"/>
      <c r="W107" s="724"/>
      <c r="X107" s="724"/>
      <c r="Y107" s="724"/>
      <c r="Z107" s="724"/>
      <c r="AA107" s="894"/>
      <c r="AB107" s="894"/>
      <c r="AC107" s="894"/>
      <c r="AD107" s="894"/>
      <c r="AE107" s="894"/>
      <c r="AF107" s="894"/>
      <c r="AG107" s="126">
        <f>Q107+M107</f>
        <v>14500</v>
      </c>
    </row>
    <row r="108" spans="1:33" x14ac:dyDescent="0.2">
      <c r="K108" s="16">
        <v>42775</v>
      </c>
      <c r="L108" s="101" t="s">
        <v>132</v>
      </c>
      <c r="M108" s="17">
        <v>12400</v>
      </c>
      <c r="O108" s="16">
        <v>42964</v>
      </c>
      <c r="Q108" s="17">
        <v>2100</v>
      </c>
    </row>
    <row r="109" spans="1:33" ht="36" x14ac:dyDescent="0.25">
      <c r="A109" s="114" t="s">
        <v>296</v>
      </c>
      <c r="B109" s="114"/>
      <c r="C109" s="114"/>
      <c r="D109" s="114"/>
      <c r="E109" s="114"/>
      <c r="F109" s="114"/>
      <c r="G109" s="114"/>
      <c r="H109" s="114"/>
      <c r="I109" s="114"/>
      <c r="J109" s="114"/>
      <c r="K109" s="114"/>
      <c r="L109" s="114"/>
      <c r="M109" s="377">
        <f>SUM(M110:M115)</f>
        <v>96934.06</v>
      </c>
      <c r="N109" s="403"/>
      <c r="O109" s="114"/>
      <c r="P109" s="114"/>
      <c r="Q109" s="114"/>
      <c r="R109" s="403"/>
      <c r="S109" s="403"/>
      <c r="T109" s="403"/>
      <c r="U109" s="726"/>
      <c r="V109" s="726"/>
      <c r="W109" s="726"/>
      <c r="X109" s="726"/>
      <c r="Y109" s="726"/>
      <c r="Z109" s="726"/>
      <c r="AA109" s="898"/>
      <c r="AB109" s="898"/>
      <c r="AC109" s="898"/>
      <c r="AD109" s="898"/>
      <c r="AE109" s="898"/>
      <c r="AF109" s="898"/>
      <c r="AG109" s="126">
        <f>M109+Q109</f>
        <v>96934.06</v>
      </c>
    </row>
    <row r="110" spans="1:33" x14ac:dyDescent="0.2">
      <c r="K110" s="16">
        <v>42818</v>
      </c>
      <c r="L110" s="101" t="s">
        <v>132</v>
      </c>
      <c r="M110" s="17">
        <v>3279.54</v>
      </c>
    </row>
    <row r="111" spans="1:33" x14ac:dyDescent="0.2">
      <c r="K111" s="16">
        <v>42884</v>
      </c>
      <c r="L111" s="101" t="s">
        <v>132</v>
      </c>
      <c r="M111" s="17">
        <v>19664.97</v>
      </c>
    </row>
    <row r="112" spans="1:33" x14ac:dyDescent="0.2">
      <c r="K112" s="16">
        <v>42941</v>
      </c>
      <c r="L112" s="101" t="s">
        <v>132</v>
      </c>
      <c r="M112" s="17">
        <v>25718.11</v>
      </c>
    </row>
    <row r="113" spans="1:33" x14ac:dyDescent="0.2">
      <c r="K113" s="16">
        <v>42989</v>
      </c>
      <c r="L113" s="101" t="s">
        <v>132</v>
      </c>
      <c r="M113" s="17">
        <v>9753.3799999999992</v>
      </c>
    </row>
    <row r="114" spans="1:33" x14ac:dyDescent="0.2">
      <c r="K114" s="16">
        <v>43018</v>
      </c>
      <c r="L114" s="101" t="s">
        <v>132</v>
      </c>
      <c r="M114" s="17">
        <v>19665.71</v>
      </c>
    </row>
    <row r="115" spans="1:33" x14ac:dyDescent="0.2">
      <c r="K115" s="16">
        <v>43043</v>
      </c>
      <c r="L115" s="101" t="s">
        <v>132</v>
      </c>
      <c r="M115" s="17">
        <v>18852.349999999999</v>
      </c>
    </row>
    <row r="116" spans="1:33" ht="18" x14ac:dyDescent="0.25">
      <c r="A116" s="114" t="s">
        <v>317</v>
      </c>
      <c r="B116" s="114"/>
      <c r="C116" s="114"/>
      <c r="D116" s="114"/>
      <c r="E116" s="114"/>
      <c r="F116" s="114"/>
      <c r="G116" s="114"/>
      <c r="H116" s="114"/>
      <c r="I116" s="114"/>
      <c r="J116" s="114"/>
      <c r="K116" s="114"/>
      <c r="L116" s="114"/>
      <c r="M116" s="377">
        <f>M117</f>
        <v>127876.87</v>
      </c>
      <c r="N116" s="114"/>
      <c r="O116" s="114"/>
      <c r="P116" s="114"/>
      <c r="Q116" s="377">
        <f>Q117</f>
        <v>79485.850000000006</v>
      </c>
      <c r="R116" s="427"/>
      <c r="S116" s="427"/>
      <c r="T116" s="427"/>
      <c r="U116" s="724"/>
      <c r="V116" s="724"/>
      <c r="W116" s="724"/>
      <c r="X116" s="724"/>
      <c r="Y116" s="724"/>
      <c r="Z116" s="724"/>
      <c r="AA116" s="894"/>
      <c r="AB116" s="894"/>
      <c r="AC116" s="894"/>
      <c r="AD116" s="894"/>
      <c r="AE116" s="894"/>
      <c r="AF116" s="894"/>
      <c r="AG116" s="126">
        <f>M116+Q116</f>
        <v>207362.72</v>
      </c>
    </row>
    <row r="117" spans="1:33" x14ac:dyDescent="0.2">
      <c r="K117" s="16">
        <v>42802</v>
      </c>
      <c r="L117" s="101" t="s">
        <v>132</v>
      </c>
      <c r="M117" s="17">
        <v>127876.87</v>
      </c>
      <c r="O117" s="16">
        <v>43282</v>
      </c>
      <c r="P117" s="17" t="s">
        <v>132</v>
      </c>
      <c r="Q117" s="17">
        <v>79485.850000000006</v>
      </c>
    </row>
    <row r="118" spans="1:33" ht="54" x14ac:dyDescent="0.25">
      <c r="A118" s="114" t="s">
        <v>152</v>
      </c>
      <c r="B118" s="114"/>
      <c r="C118" s="114"/>
      <c r="D118" s="114"/>
      <c r="E118" s="117"/>
      <c r="F118" s="114"/>
      <c r="G118" s="114"/>
      <c r="H118" s="114"/>
      <c r="I118" s="114"/>
      <c r="J118" s="114"/>
      <c r="K118" s="114"/>
      <c r="L118" s="114"/>
      <c r="M118" s="377">
        <f>SUM(M119:M119)</f>
        <v>23230.31</v>
      </c>
      <c r="N118" s="114"/>
      <c r="O118" s="114"/>
      <c r="P118" s="114"/>
      <c r="Q118" s="114"/>
      <c r="R118" s="403"/>
      <c r="S118" s="403"/>
      <c r="T118" s="403"/>
      <c r="U118" s="726"/>
      <c r="V118" s="726"/>
      <c r="W118" s="726"/>
      <c r="X118" s="726"/>
      <c r="Y118" s="726"/>
      <c r="Z118" s="726"/>
      <c r="AA118" s="898"/>
      <c r="AB118" s="898"/>
      <c r="AC118" s="898"/>
      <c r="AD118" s="898"/>
      <c r="AE118" s="898"/>
      <c r="AF118" s="898"/>
      <c r="AG118" s="126">
        <f>Q118+M118</f>
        <v>23230.31</v>
      </c>
    </row>
    <row r="119" spans="1:33" x14ac:dyDescent="0.2">
      <c r="K119" s="16">
        <v>42999</v>
      </c>
      <c r="L119" s="101" t="s">
        <v>132</v>
      </c>
      <c r="M119" s="17">
        <v>23230.31</v>
      </c>
    </row>
    <row r="120" spans="1:33" ht="36" x14ac:dyDescent="0.25">
      <c r="A120" s="114" t="s">
        <v>110</v>
      </c>
      <c r="B120" s="114"/>
      <c r="C120" s="114"/>
      <c r="D120" s="114"/>
      <c r="E120" s="114"/>
      <c r="F120" s="114"/>
      <c r="G120" s="114"/>
      <c r="H120" s="114"/>
      <c r="I120" s="114"/>
      <c r="J120" s="114"/>
      <c r="K120" s="114"/>
      <c r="L120" s="114"/>
      <c r="M120" s="377">
        <f>M121</f>
        <v>11461.49</v>
      </c>
      <c r="N120" s="114"/>
      <c r="O120" s="114"/>
      <c r="P120" s="114"/>
      <c r="Q120" s="114"/>
      <c r="R120" s="403"/>
      <c r="S120" s="403"/>
      <c r="T120" s="403"/>
      <c r="U120" s="726"/>
      <c r="V120" s="726"/>
      <c r="W120" s="726"/>
      <c r="X120" s="726"/>
      <c r="Y120" s="726"/>
      <c r="Z120" s="726"/>
      <c r="AA120" s="898"/>
      <c r="AB120" s="898"/>
      <c r="AC120" s="898"/>
      <c r="AD120" s="898"/>
      <c r="AE120" s="898"/>
      <c r="AF120" s="898"/>
      <c r="AG120" s="126">
        <f>Q120+M120</f>
        <v>11461.49</v>
      </c>
    </row>
    <row r="121" spans="1:33" x14ac:dyDescent="0.2">
      <c r="K121" s="16">
        <v>42852</v>
      </c>
      <c r="L121" s="101" t="s">
        <v>132</v>
      </c>
      <c r="M121" s="17">
        <v>11461.49</v>
      </c>
    </row>
    <row r="122" spans="1:33" ht="72" x14ac:dyDescent="0.25">
      <c r="A122" s="114" t="s">
        <v>340</v>
      </c>
      <c r="B122" s="114"/>
      <c r="C122" s="114"/>
      <c r="D122" s="114"/>
      <c r="E122" s="114"/>
      <c r="F122" s="114"/>
      <c r="G122" s="114"/>
      <c r="H122" s="114"/>
      <c r="I122" s="114"/>
      <c r="J122" s="114"/>
      <c r="K122" s="114"/>
      <c r="L122" s="114"/>
      <c r="M122" s="377">
        <f>M123</f>
        <v>24108</v>
      </c>
      <c r="N122" s="114"/>
      <c r="O122" s="114"/>
      <c r="P122" s="114"/>
      <c r="Q122" s="114"/>
      <c r="R122" s="403"/>
      <c r="S122" s="403"/>
      <c r="T122" s="403"/>
      <c r="U122" s="726"/>
      <c r="V122" s="726"/>
      <c r="W122" s="726"/>
      <c r="X122" s="726"/>
      <c r="Y122" s="726"/>
      <c r="Z122" s="726"/>
      <c r="AA122" s="898"/>
      <c r="AB122" s="898"/>
      <c r="AC122" s="898"/>
      <c r="AD122" s="898"/>
      <c r="AE122" s="898"/>
      <c r="AF122" s="898"/>
      <c r="AG122" s="126">
        <f>Q122+M122</f>
        <v>24108</v>
      </c>
    </row>
    <row r="123" spans="1:33" x14ac:dyDescent="0.2">
      <c r="K123" s="16">
        <v>42879</v>
      </c>
      <c r="L123" s="101" t="s">
        <v>132</v>
      </c>
      <c r="M123" s="17">
        <v>24108</v>
      </c>
    </row>
    <row r="124" spans="1:33" ht="36" x14ac:dyDescent="0.25">
      <c r="A124" s="28" t="s">
        <v>671</v>
      </c>
      <c r="B124" s="28"/>
      <c r="C124" s="28"/>
      <c r="D124" s="28"/>
      <c r="E124" s="28"/>
      <c r="F124" s="28"/>
      <c r="G124" s="28"/>
      <c r="H124" s="28"/>
      <c r="I124" s="28"/>
      <c r="J124" s="28"/>
      <c r="K124" s="28"/>
      <c r="L124" s="28"/>
      <c r="M124" s="111">
        <f>SUM(M125:M126)</f>
        <v>50709.53</v>
      </c>
      <c r="N124" s="28"/>
      <c r="O124" s="28"/>
      <c r="P124" s="28"/>
      <c r="Q124" s="111">
        <f>Q125+Q126</f>
        <v>45174.25</v>
      </c>
      <c r="R124" s="193"/>
      <c r="S124" s="193"/>
      <c r="T124" s="193">
        <f>T125</f>
        <v>16451.61</v>
      </c>
      <c r="U124" s="722"/>
      <c r="V124" s="722"/>
      <c r="W124" s="722">
        <f>W125</f>
        <v>16243.27</v>
      </c>
      <c r="X124" s="722"/>
      <c r="Y124" s="722"/>
      <c r="Z124" s="722"/>
      <c r="AA124" s="896"/>
      <c r="AB124" s="896"/>
      <c r="AC124" s="896"/>
      <c r="AD124" s="896"/>
      <c r="AE124" s="896"/>
      <c r="AF124" s="896"/>
      <c r="AG124" s="50">
        <f>Q124+M124+T124+W124</f>
        <v>128578.66</v>
      </c>
    </row>
    <row r="125" spans="1:33" x14ac:dyDescent="0.2">
      <c r="K125" s="16">
        <v>42929</v>
      </c>
      <c r="L125" s="101" t="s">
        <v>132</v>
      </c>
      <c r="M125" s="17">
        <v>20956</v>
      </c>
      <c r="O125" s="16">
        <v>43118</v>
      </c>
      <c r="P125" s="184" t="s">
        <v>132</v>
      </c>
      <c r="Q125" s="17">
        <v>32824.42</v>
      </c>
      <c r="R125" s="16">
        <v>43579</v>
      </c>
      <c r="S125" s="184" t="s">
        <v>132</v>
      </c>
      <c r="T125" s="17">
        <v>16451.61</v>
      </c>
      <c r="U125" s="16">
        <v>44092</v>
      </c>
      <c r="V125" s="184" t="s">
        <v>132</v>
      </c>
      <c r="W125" s="17">
        <v>16243.27</v>
      </c>
    </row>
    <row r="126" spans="1:33" x14ac:dyDescent="0.2">
      <c r="K126" s="16">
        <v>43045</v>
      </c>
      <c r="L126" s="101" t="s">
        <v>132</v>
      </c>
      <c r="M126" s="17">
        <v>29753.53</v>
      </c>
      <c r="O126" s="16">
        <v>43299</v>
      </c>
      <c r="P126" s="184" t="s">
        <v>132</v>
      </c>
      <c r="Q126" s="17">
        <v>12349.83</v>
      </c>
    </row>
    <row r="127" spans="1:33" ht="36" x14ac:dyDescent="0.25">
      <c r="A127" s="114" t="s">
        <v>146</v>
      </c>
      <c r="B127" s="114"/>
      <c r="C127" s="114"/>
      <c r="D127" s="114"/>
      <c r="E127" s="114"/>
      <c r="F127" s="114"/>
      <c r="G127" s="114"/>
      <c r="H127" s="114"/>
      <c r="I127" s="114"/>
      <c r="J127" s="114"/>
      <c r="K127" s="114"/>
      <c r="L127" s="114"/>
      <c r="M127" s="377">
        <f>SUM(M128:M129)</f>
        <v>14485.01</v>
      </c>
      <c r="N127" s="114"/>
      <c r="O127" s="114"/>
      <c r="P127" s="114"/>
      <c r="Q127" s="377">
        <f>SUM(Q128:Q129)</f>
        <v>6399.67</v>
      </c>
      <c r="R127" s="427"/>
      <c r="S127" s="427"/>
      <c r="T127" s="427"/>
      <c r="U127" s="724"/>
      <c r="V127" s="724"/>
      <c r="W127" s="724"/>
      <c r="X127" s="724"/>
      <c r="Y127" s="724"/>
      <c r="Z127" s="724"/>
      <c r="AA127" s="894"/>
      <c r="AB127" s="894"/>
      <c r="AC127" s="894"/>
      <c r="AD127" s="894"/>
      <c r="AE127" s="894"/>
      <c r="AF127" s="894"/>
      <c r="AG127" s="126">
        <f>M127+Q127</f>
        <v>20884.68</v>
      </c>
    </row>
    <row r="128" spans="1:33" x14ac:dyDescent="0.2">
      <c r="K128" s="16">
        <v>42958</v>
      </c>
      <c r="L128" s="101" t="s">
        <v>132</v>
      </c>
      <c r="M128" s="17">
        <v>14485.01</v>
      </c>
      <c r="O128" s="16">
        <v>43186</v>
      </c>
      <c r="P128" s="17" t="s">
        <v>132</v>
      </c>
      <c r="Q128" s="17">
        <v>3054.85</v>
      </c>
    </row>
    <row r="129" spans="1:33" x14ac:dyDescent="0.2">
      <c r="O129" s="16">
        <v>43364</v>
      </c>
      <c r="P129" s="184" t="s">
        <v>132</v>
      </c>
      <c r="Q129" s="17">
        <v>3344.82</v>
      </c>
    </row>
    <row r="130" spans="1:33" ht="108" x14ac:dyDescent="0.25">
      <c r="A130" s="114" t="s">
        <v>680</v>
      </c>
      <c r="B130" s="396"/>
      <c r="C130" s="396"/>
      <c r="D130" s="396"/>
      <c r="E130" s="117"/>
      <c r="F130" s="114"/>
      <c r="G130" s="114"/>
      <c r="H130" s="114"/>
      <c r="I130" s="114"/>
      <c r="J130" s="114"/>
      <c r="K130" s="114"/>
      <c r="L130" s="114"/>
      <c r="M130" s="377">
        <f>M131</f>
        <v>3572</v>
      </c>
      <c r="N130" s="114"/>
      <c r="O130" s="114"/>
      <c r="P130" s="114"/>
      <c r="Q130" s="377">
        <f>Q131+Q132</f>
        <v>36042.67</v>
      </c>
      <c r="R130" s="427"/>
      <c r="S130" s="427"/>
      <c r="T130" s="427">
        <f>SUM(T131:T132)</f>
        <v>62000</v>
      </c>
      <c r="U130" s="724"/>
      <c r="V130" s="724"/>
      <c r="W130" s="724"/>
      <c r="X130" s="724"/>
      <c r="Y130" s="724"/>
      <c r="Z130" s="724">
        <f>Z131+Z132</f>
        <v>578.66999999999996</v>
      </c>
      <c r="AA130" s="894"/>
      <c r="AB130" s="894"/>
      <c r="AC130" s="894">
        <f>AC131</f>
        <v>578.66999999999996</v>
      </c>
      <c r="AD130" s="894"/>
      <c r="AE130" s="894"/>
      <c r="AF130" s="894"/>
      <c r="AG130" s="126">
        <f>M130+Q130+T130+Z130+AC130</f>
        <v>102772.01</v>
      </c>
    </row>
    <row r="131" spans="1:33" ht="15" x14ac:dyDescent="0.2">
      <c r="A131" s="246"/>
      <c r="K131" s="16">
        <v>43006</v>
      </c>
      <c r="L131" s="101" t="s">
        <v>132</v>
      </c>
      <c r="M131" s="17">
        <v>3572</v>
      </c>
      <c r="O131" s="16">
        <v>43283</v>
      </c>
      <c r="P131" s="17" t="s">
        <v>132</v>
      </c>
      <c r="Q131" s="17">
        <v>35464</v>
      </c>
      <c r="R131" s="16">
        <v>43600</v>
      </c>
      <c r="S131" s="184" t="s">
        <v>132</v>
      </c>
      <c r="T131" s="17">
        <v>62000</v>
      </c>
      <c r="X131" s="16">
        <v>44239</v>
      </c>
      <c r="Y131" s="17" t="s">
        <v>132</v>
      </c>
      <c r="Z131" s="16">
        <v>578.66999999999996</v>
      </c>
      <c r="AA131" s="17">
        <v>44824</v>
      </c>
      <c r="AB131" s="184" t="s">
        <v>132</v>
      </c>
      <c r="AC131" s="17">
        <v>578.66999999999996</v>
      </c>
    </row>
    <row r="132" spans="1:33" ht="15" x14ac:dyDescent="0.2">
      <c r="A132" s="246"/>
      <c r="O132" s="16">
        <v>43284</v>
      </c>
      <c r="Q132" s="17">
        <v>578.66999999999996</v>
      </c>
    </row>
    <row r="133" spans="1:33" ht="144" x14ac:dyDescent="0.25">
      <c r="A133" s="114" t="s">
        <v>677</v>
      </c>
      <c r="B133" s="396"/>
      <c r="C133" s="396"/>
      <c r="D133" s="396"/>
      <c r="E133" s="396"/>
      <c r="F133" s="396"/>
      <c r="G133" s="396"/>
      <c r="H133" s="396"/>
      <c r="I133" s="396"/>
      <c r="J133" s="396"/>
      <c r="K133" s="396"/>
      <c r="L133" s="396"/>
      <c r="M133" s="377">
        <f>M134+M135</f>
        <v>18600</v>
      </c>
      <c r="N133" s="396"/>
      <c r="O133" s="396"/>
      <c r="P133" s="396"/>
      <c r="Q133" s="377">
        <f>SUM(Q134:Q135)</f>
        <v>47070.09</v>
      </c>
      <c r="R133" s="427"/>
      <c r="S133" s="427"/>
      <c r="T133" s="427"/>
      <c r="U133" s="724"/>
      <c r="V133" s="724"/>
      <c r="W133" s="724"/>
      <c r="X133" s="724"/>
      <c r="Y133" s="724"/>
      <c r="Z133" s="724"/>
      <c r="AA133" s="894"/>
      <c r="AB133" s="894"/>
      <c r="AC133" s="894"/>
      <c r="AD133" s="894"/>
      <c r="AE133" s="894"/>
      <c r="AF133" s="894"/>
      <c r="AG133" s="126">
        <f>M133+Q133</f>
        <v>65670.09</v>
      </c>
    </row>
    <row r="134" spans="1:33" x14ac:dyDescent="0.2">
      <c r="K134" s="16">
        <v>42968</v>
      </c>
      <c r="L134" s="101" t="s">
        <v>132</v>
      </c>
      <c r="M134" s="17">
        <v>18600</v>
      </c>
      <c r="O134" s="16">
        <v>43118</v>
      </c>
      <c r="P134" s="17" t="s">
        <v>132</v>
      </c>
      <c r="Q134" s="184">
        <v>34446.89</v>
      </c>
      <c r="R134" s="184"/>
      <c r="S134" s="184"/>
      <c r="T134" s="184"/>
      <c r="U134" s="184"/>
      <c r="V134" s="184"/>
      <c r="W134" s="184"/>
      <c r="X134" s="184"/>
      <c r="Y134" s="184"/>
      <c r="Z134" s="184"/>
      <c r="AA134" s="184"/>
      <c r="AB134" s="184"/>
      <c r="AC134" s="184"/>
      <c r="AD134" s="184"/>
      <c r="AE134" s="184"/>
      <c r="AF134" s="184"/>
    </row>
    <row r="135" spans="1:33" x14ac:dyDescent="0.2">
      <c r="L135" s="101"/>
      <c r="O135" s="16">
        <v>43118</v>
      </c>
      <c r="P135" s="184" t="s">
        <v>132</v>
      </c>
      <c r="Q135" s="184">
        <v>12623.2</v>
      </c>
      <c r="R135" s="184"/>
      <c r="S135" s="184"/>
      <c r="T135" s="184"/>
      <c r="U135" s="184"/>
      <c r="V135" s="184"/>
      <c r="W135" s="184"/>
      <c r="X135" s="184"/>
      <c r="Y135" s="184"/>
      <c r="Z135" s="184"/>
      <c r="AA135" s="184"/>
      <c r="AB135" s="184"/>
      <c r="AC135" s="184"/>
      <c r="AD135" s="184"/>
      <c r="AE135" s="184"/>
      <c r="AF135" s="184"/>
    </row>
    <row r="136" spans="1:33" ht="54" x14ac:dyDescent="0.25">
      <c r="A136" s="114" t="s">
        <v>316</v>
      </c>
      <c r="B136" s="396"/>
      <c r="C136" s="396"/>
      <c r="D136" s="396"/>
      <c r="E136" s="396"/>
      <c r="F136" s="396"/>
      <c r="G136" s="396"/>
      <c r="H136" s="396"/>
      <c r="I136" s="396"/>
      <c r="J136" s="396"/>
      <c r="K136" s="396"/>
      <c r="L136" s="396"/>
      <c r="M136" s="377">
        <f>M137</f>
        <v>11879.2</v>
      </c>
      <c r="N136" s="396"/>
      <c r="O136" s="396"/>
      <c r="P136" s="396"/>
      <c r="Q136" s="396"/>
      <c r="R136" s="610"/>
      <c r="S136" s="610"/>
      <c r="T136" s="610"/>
      <c r="U136" s="727"/>
      <c r="V136" s="727"/>
      <c r="W136" s="727"/>
      <c r="X136" s="727"/>
      <c r="Y136" s="727"/>
      <c r="Z136" s="727"/>
      <c r="AA136" s="899"/>
      <c r="AB136" s="899"/>
      <c r="AC136" s="899"/>
      <c r="AD136" s="899"/>
      <c r="AE136" s="899"/>
      <c r="AF136" s="899"/>
      <c r="AG136" s="126">
        <f>M136</f>
        <v>11879.2</v>
      </c>
    </row>
    <row r="137" spans="1:33" x14ac:dyDescent="0.2">
      <c r="K137" s="16">
        <v>42991</v>
      </c>
      <c r="L137" s="101" t="s">
        <v>132</v>
      </c>
      <c r="M137" s="17">
        <v>11879.2</v>
      </c>
    </row>
    <row r="138" spans="1:33" ht="54" x14ac:dyDescent="0.25">
      <c r="A138" s="114" t="s">
        <v>682</v>
      </c>
      <c r="B138" s="396"/>
      <c r="C138" s="396"/>
      <c r="D138" s="396"/>
      <c r="E138" s="117"/>
      <c r="F138" s="396"/>
      <c r="G138" s="396"/>
      <c r="H138" s="396"/>
      <c r="I138" s="396"/>
      <c r="J138" s="396"/>
      <c r="K138" s="396"/>
      <c r="L138" s="396"/>
      <c r="M138" s="377">
        <f>M139</f>
        <v>196540</v>
      </c>
      <c r="N138" s="396"/>
      <c r="O138" s="396"/>
      <c r="P138" s="396"/>
      <c r="Q138" s="396"/>
      <c r="R138" s="610"/>
      <c r="S138" s="610"/>
      <c r="T138" s="610"/>
      <c r="U138" s="727"/>
      <c r="V138" s="727"/>
      <c r="W138" s="727"/>
      <c r="X138" s="727"/>
      <c r="Y138" s="727"/>
      <c r="Z138" s="727"/>
      <c r="AA138" s="899"/>
      <c r="AB138" s="899"/>
      <c r="AC138" s="899"/>
      <c r="AD138" s="899"/>
      <c r="AE138" s="899"/>
      <c r="AF138" s="899"/>
      <c r="AG138" s="126">
        <f>M138</f>
        <v>196540</v>
      </c>
    </row>
    <row r="139" spans="1:33" x14ac:dyDescent="0.2">
      <c r="K139" s="16">
        <v>42992</v>
      </c>
      <c r="L139" s="101" t="s">
        <v>132</v>
      </c>
      <c r="M139" s="17">
        <v>196540</v>
      </c>
    </row>
    <row r="140" spans="1:33" ht="36" x14ac:dyDescent="0.25">
      <c r="A140" s="114" t="s">
        <v>683</v>
      </c>
      <c r="B140" s="396"/>
      <c r="C140" s="396"/>
      <c r="D140" s="396"/>
      <c r="E140" s="396"/>
      <c r="F140" s="396"/>
      <c r="G140" s="396"/>
      <c r="H140" s="396"/>
      <c r="I140" s="396"/>
      <c r="J140" s="396"/>
      <c r="K140" s="420">
        <v>43003</v>
      </c>
      <c r="L140" s="421" t="s">
        <v>132</v>
      </c>
      <c r="M140" s="377">
        <v>8000</v>
      </c>
      <c r="N140" s="396"/>
      <c r="O140" s="396"/>
      <c r="P140" s="396"/>
      <c r="Q140" s="396"/>
      <c r="R140" s="610"/>
      <c r="S140" s="610"/>
      <c r="T140" s="610"/>
      <c r="U140" s="727"/>
      <c r="V140" s="727"/>
      <c r="W140" s="727"/>
      <c r="X140" s="727"/>
      <c r="Y140" s="727"/>
      <c r="Z140" s="727"/>
      <c r="AA140" s="899"/>
      <c r="AB140" s="899"/>
      <c r="AC140" s="899"/>
      <c r="AD140" s="899"/>
      <c r="AE140" s="899"/>
      <c r="AF140" s="899"/>
      <c r="AG140" s="126">
        <f>M140</f>
        <v>8000</v>
      </c>
    </row>
    <row r="141" spans="1:33" ht="36" x14ac:dyDescent="0.25">
      <c r="A141" s="114" t="s">
        <v>319</v>
      </c>
      <c r="B141" s="396"/>
      <c r="C141" s="396"/>
      <c r="D141" s="396"/>
      <c r="E141" s="396"/>
      <c r="F141" s="396"/>
      <c r="G141" s="396"/>
      <c r="H141" s="396"/>
      <c r="I141" s="396"/>
      <c r="J141" s="396"/>
      <c r="K141" s="396"/>
      <c r="L141" s="396"/>
      <c r="M141" s="377">
        <f>SUM(M142:M144)</f>
        <v>148162.32999999999</v>
      </c>
      <c r="N141" s="396"/>
      <c r="O141" s="396"/>
      <c r="P141" s="396"/>
      <c r="Q141" s="396"/>
      <c r="R141" s="610"/>
      <c r="S141" s="610"/>
      <c r="T141" s="610"/>
      <c r="U141" s="727"/>
      <c r="V141" s="727"/>
      <c r="W141" s="727"/>
      <c r="X141" s="727"/>
      <c r="Y141" s="727"/>
      <c r="Z141" s="727"/>
      <c r="AA141" s="899"/>
      <c r="AB141" s="899"/>
      <c r="AC141" s="899"/>
      <c r="AD141" s="899"/>
      <c r="AE141" s="899"/>
      <c r="AF141" s="899"/>
      <c r="AG141" s="126">
        <f>M141+Q141</f>
        <v>148162.32999999999</v>
      </c>
    </row>
    <row r="142" spans="1:33" x14ac:dyDescent="0.2">
      <c r="K142" s="16">
        <v>43012</v>
      </c>
      <c r="L142" s="101" t="s">
        <v>132</v>
      </c>
      <c r="M142" s="17">
        <v>92051.24</v>
      </c>
    </row>
    <row r="143" spans="1:33" x14ac:dyDescent="0.2">
      <c r="K143" s="16">
        <v>43033</v>
      </c>
      <c r="L143" s="101" t="s">
        <v>132</v>
      </c>
      <c r="M143" s="17">
        <v>35746.04</v>
      </c>
    </row>
    <row r="144" spans="1:33" x14ac:dyDescent="0.2">
      <c r="K144" s="16">
        <v>43080</v>
      </c>
      <c r="L144" s="101" t="s">
        <v>132</v>
      </c>
      <c r="M144" s="17">
        <v>20365.05</v>
      </c>
    </row>
    <row r="145" spans="1:33" ht="36" x14ac:dyDescent="0.25">
      <c r="A145" s="114" t="s">
        <v>330</v>
      </c>
      <c r="B145" s="396"/>
      <c r="C145" s="396"/>
      <c r="D145" s="396"/>
      <c r="E145" s="396"/>
      <c r="F145" s="396"/>
      <c r="G145" s="396"/>
      <c r="H145" s="396"/>
      <c r="I145" s="396"/>
      <c r="J145" s="396"/>
      <c r="K145" s="396"/>
      <c r="L145" s="396"/>
      <c r="M145" s="377">
        <f>SUM(M146:M146)</f>
        <v>5000</v>
      </c>
      <c r="N145" s="396"/>
      <c r="O145" s="396"/>
      <c r="P145" s="396"/>
      <c r="Q145" s="377">
        <f>Q146</f>
        <v>25000</v>
      </c>
      <c r="R145" s="427"/>
      <c r="S145" s="427"/>
      <c r="T145" s="427"/>
      <c r="U145" s="724"/>
      <c r="V145" s="724"/>
      <c r="W145" s="724"/>
      <c r="X145" s="724"/>
      <c r="Y145" s="724"/>
      <c r="Z145" s="724"/>
      <c r="AA145" s="894"/>
      <c r="AB145" s="894"/>
      <c r="AC145" s="894"/>
      <c r="AD145" s="894"/>
      <c r="AE145" s="894"/>
      <c r="AF145" s="894"/>
      <c r="AG145" s="126">
        <f>M145+Q145</f>
        <v>30000</v>
      </c>
    </row>
    <row r="146" spans="1:33" x14ac:dyDescent="0.2">
      <c r="K146" s="16">
        <v>43020</v>
      </c>
      <c r="L146" s="101" t="s">
        <v>132</v>
      </c>
      <c r="M146" s="17">
        <v>5000</v>
      </c>
      <c r="O146" s="16">
        <v>43315</v>
      </c>
      <c r="P146" s="184" t="s">
        <v>132</v>
      </c>
      <c r="Q146" s="17">
        <v>25000</v>
      </c>
    </row>
    <row r="147" spans="1:33" ht="54" x14ac:dyDescent="0.25">
      <c r="A147" s="28" t="s">
        <v>149</v>
      </c>
      <c r="B147" s="380"/>
      <c r="C147" s="380"/>
      <c r="D147" s="380"/>
      <c r="E147" s="380"/>
      <c r="F147" s="380"/>
      <c r="G147" s="380"/>
      <c r="H147" s="380"/>
      <c r="I147" s="380"/>
      <c r="J147" s="380"/>
      <c r="K147" s="380"/>
      <c r="L147" s="380"/>
      <c r="M147" s="111">
        <f>SUM(M148:M149)</f>
        <v>105813.91</v>
      </c>
      <c r="N147" s="380"/>
      <c r="O147" s="380"/>
      <c r="P147" s="380"/>
      <c r="Q147" s="111">
        <f>SUM(Q148:Q149)</f>
        <v>221034.39</v>
      </c>
      <c r="R147" s="193"/>
      <c r="S147" s="193"/>
      <c r="T147" s="193"/>
      <c r="U147" s="722"/>
      <c r="V147" s="722"/>
      <c r="W147" s="722"/>
      <c r="X147" s="722"/>
      <c r="Y147" s="722"/>
      <c r="Z147" s="722"/>
      <c r="AA147" s="896"/>
      <c r="AB147" s="896"/>
      <c r="AC147" s="896"/>
      <c r="AD147" s="896"/>
      <c r="AE147" s="896"/>
      <c r="AF147" s="896"/>
      <c r="AG147" s="50">
        <f>M147+Q147</f>
        <v>326848.30000000005</v>
      </c>
    </row>
    <row r="148" spans="1:33" x14ac:dyDescent="0.2">
      <c r="K148" s="16">
        <v>43041</v>
      </c>
      <c r="L148" s="101" t="s">
        <v>132</v>
      </c>
      <c r="M148" s="17">
        <v>13734.29</v>
      </c>
      <c r="O148" s="16">
        <v>43167</v>
      </c>
      <c r="P148" s="184" t="s">
        <v>132</v>
      </c>
      <c r="Q148" s="17">
        <v>149678.64000000001</v>
      </c>
    </row>
    <row r="149" spans="1:33" x14ac:dyDescent="0.2">
      <c r="K149" s="16">
        <v>43081</v>
      </c>
      <c r="L149" s="101" t="s">
        <v>132</v>
      </c>
      <c r="M149" s="17">
        <v>92079.62</v>
      </c>
      <c r="O149" s="16">
        <v>43293</v>
      </c>
      <c r="P149" s="184" t="s">
        <v>132</v>
      </c>
      <c r="Q149" s="17">
        <v>71355.75</v>
      </c>
    </row>
    <row r="150" spans="1:33" ht="54" x14ac:dyDescent="0.25">
      <c r="A150" s="114" t="s">
        <v>147</v>
      </c>
      <c r="B150" s="396"/>
      <c r="C150" s="396"/>
      <c r="D150" s="396"/>
      <c r="E150" s="396"/>
      <c r="F150" s="396"/>
      <c r="G150" s="396"/>
      <c r="H150" s="396"/>
      <c r="I150" s="396"/>
      <c r="J150" s="396"/>
      <c r="K150" s="396"/>
      <c r="L150" s="396"/>
      <c r="M150" s="377">
        <f>M151</f>
        <v>52943.62</v>
      </c>
      <c r="N150" s="396"/>
      <c r="O150" s="396"/>
      <c r="P150" s="396"/>
      <c r="Q150" s="396"/>
      <c r="R150" s="610"/>
      <c r="S150" s="610"/>
      <c r="T150" s="610"/>
      <c r="U150" s="727"/>
      <c r="V150" s="727"/>
      <c r="W150" s="727"/>
      <c r="X150" s="727"/>
      <c r="Y150" s="727"/>
      <c r="Z150" s="727"/>
      <c r="AA150" s="899"/>
      <c r="AB150" s="899"/>
      <c r="AC150" s="899"/>
      <c r="AD150" s="899"/>
      <c r="AE150" s="899"/>
      <c r="AF150" s="899"/>
      <c r="AG150" s="126">
        <f>M150</f>
        <v>52943.62</v>
      </c>
    </row>
    <row r="151" spans="1:33" x14ac:dyDescent="0.2">
      <c r="K151" s="16">
        <v>43042</v>
      </c>
      <c r="L151" s="101" t="s">
        <v>132</v>
      </c>
      <c r="M151" s="17">
        <v>52943.62</v>
      </c>
    </row>
    <row r="152" spans="1:33" ht="36" x14ac:dyDescent="0.25">
      <c r="A152" s="114" t="s">
        <v>694</v>
      </c>
      <c r="B152" s="396"/>
      <c r="C152" s="396"/>
      <c r="D152" s="396"/>
      <c r="E152" s="396"/>
      <c r="F152" s="396"/>
      <c r="G152" s="396"/>
      <c r="H152" s="396"/>
      <c r="I152" s="396"/>
      <c r="J152" s="396"/>
      <c r="K152" s="396"/>
      <c r="L152" s="396"/>
      <c r="M152" s="377">
        <f>SUM(M153:M153)</f>
        <v>17980</v>
      </c>
      <c r="N152" s="396"/>
      <c r="O152" s="396"/>
      <c r="P152" s="396"/>
      <c r="Q152" s="396"/>
      <c r="R152" s="610"/>
      <c r="S152" s="610"/>
      <c r="T152" s="610"/>
      <c r="U152" s="727"/>
      <c r="V152" s="727"/>
      <c r="W152" s="727"/>
      <c r="X152" s="727"/>
      <c r="Y152" s="727"/>
      <c r="Z152" s="727"/>
      <c r="AA152" s="899"/>
      <c r="AB152" s="899"/>
      <c r="AC152" s="899"/>
      <c r="AD152" s="899"/>
      <c r="AE152" s="899"/>
      <c r="AF152" s="899"/>
      <c r="AG152" s="126">
        <f>M152+Q152</f>
        <v>17980</v>
      </c>
    </row>
    <row r="153" spans="1:33" x14ac:dyDescent="0.2">
      <c r="B153" s="15"/>
      <c r="C153" s="15"/>
      <c r="D153" s="15"/>
      <c r="E153" s="15"/>
      <c r="F153" s="15"/>
      <c r="G153" s="15"/>
      <c r="H153" s="15"/>
      <c r="I153" s="15"/>
      <c r="K153" s="16">
        <v>43203</v>
      </c>
      <c r="L153" s="16" t="s">
        <v>132</v>
      </c>
      <c r="M153" s="17">
        <v>17980</v>
      </c>
    </row>
    <row r="154" spans="1:33" ht="54" x14ac:dyDescent="0.25">
      <c r="A154" s="28" t="s">
        <v>406</v>
      </c>
      <c r="B154" s="380"/>
      <c r="C154" s="380"/>
      <c r="D154" s="380"/>
      <c r="E154" s="380"/>
      <c r="F154" s="380"/>
      <c r="G154" s="380"/>
      <c r="H154" s="380"/>
      <c r="I154" s="380"/>
      <c r="J154" s="380"/>
      <c r="K154" s="380"/>
      <c r="L154" s="380"/>
      <c r="M154" s="111">
        <f>SUM(M155:M155)</f>
        <v>78100</v>
      </c>
      <c r="N154" s="380"/>
      <c r="O154" s="380"/>
      <c r="P154" s="380"/>
      <c r="Q154" s="380"/>
      <c r="R154" s="611"/>
      <c r="S154" s="611"/>
      <c r="T154" s="611"/>
      <c r="U154" s="728"/>
      <c r="V154" s="728"/>
      <c r="W154" s="728"/>
      <c r="X154" s="728"/>
      <c r="Y154" s="728"/>
      <c r="Z154" s="722">
        <f>Z156+Z157</f>
        <v>10685.8</v>
      </c>
      <c r="AA154" s="896"/>
      <c r="AB154" s="896"/>
      <c r="AC154" s="896">
        <f>AC155</f>
        <v>81143.72</v>
      </c>
      <c r="AD154" s="896"/>
      <c r="AE154" s="896"/>
      <c r="AF154" s="896">
        <f>AF155+AF156+AF157+AF158</f>
        <v>619340.19999999995</v>
      </c>
      <c r="AG154" s="50">
        <f>Z154+M154+AC154+AF154</f>
        <v>789269.72</v>
      </c>
    </row>
    <row r="155" spans="1:33" x14ac:dyDescent="0.2">
      <c r="A155" s="15" t="s">
        <v>700</v>
      </c>
      <c r="K155" s="16">
        <v>43055</v>
      </c>
      <c r="L155" s="101" t="s">
        <v>132</v>
      </c>
      <c r="M155" s="17">
        <v>78100</v>
      </c>
      <c r="AA155" s="16">
        <v>44795</v>
      </c>
      <c r="AB155" s="184" t="s">
        <v>132</v>
      </c>
      <c r="AC155" s="17">
        <v>81143.72</v>
      </c>
      <c r="AD155" s="16">
        <v>45204</v>
      </c>
      <c r="AE155" s="184" t="s">
        <v>132</v>
      </c>
      <c r="AF155" s="17">
        <v>333743.06</v>
      </c>
    </row>
    <row r="156" spans="1:33" x14ac:dyDescent="0.2">
      <c r="A156" s="15" t="s">
        <v>998</v>
      </c>
      <c r="L156" s="101"/>
      <c r="X156" s="16">
        <v>44294</v>
      </c>
      <c r="Y156" s="184" t="s">
        <v>132</v>
      </c>
      <c r="Z156" s="17">
        <v>10685.8</v>
      </c>
      <c r="AD156" s="16">
        <v>45224</v>
      </c>
      <c r="AE156" s="184" t="s">
        <v>132</v>
      </c>
      <c r="AF156" s="17">
        <v>186721.83</v>
      </c>
    </row>
    <row r="157" spans="1:33" x14ac:dyDescent="0.2">
      <c r="L157" s="101"/>
      <c r="AD157" s="16">
        <v>45265</v>
      </c>
      <c r="AE157" s="184" t="s">
        <v>132</v>
      </c>
      <c r="AF157" s="17">
        <v>2315.35</v>
      </c>
    </row>
    <row r="158" spans="1:33" x14ac:dyDescent="0.2">
      <c r="L158" s="101"/>
      <c r="AD158" s="16">
        <v>45282</v>
      </c>
      <c r="AF158" s="17">
        <v>96559.96</v>
      </c>
    </row>
    <row r="159" spans="1:33" ht="18" x14ac:dyDescent="0.25">
      <c r="A159" s="114" t="s">
        <v>405</v>
      </c>
      <c r="B159" s="396"/>
      <c r="C159" s="396"/>
      <c r="D159" s="396"/>
      <c r="E159" s="396"/>
      <c r="F159" s="396"/>
      <c r="G159" s="396"/>
      <c r="H159" s="396"/>
      <c r="I159" s="396"/>
      <c r="J159" s="396"/>
      <c r="K159" s="396"/>
      <c r="L159" s="396"/>
      <c r="M159" s="377">
        <f>SUM(M160:M160)</f>
        <v>22022.400000000001</v>
      </c>
      <c r="N159" s="396"/>
      <c r="O159" s="396"/>
      <c r="P159" s="396"/>
      <c r="Q159" s="377">
        <f>Q160</f>
        <v>88089.600000000006</v>
      </c>
      <c r="R159" s="427"/>
      <c r="S159" s="427"/>
      <c r="T159" s="427"/>
      <c r="U159" s="724"/>
      <c r="V159" s="724"/>
      <c r="W159" s="724"/>
      <c r="X159" s="724"/>
      <c r="Y159" s="724"/>
      <c r="Z159" s="724"/>
      <c r="AA159" s="894"/>
      <c r="AB159" s="894"/>
      <c r="AC159" s="894"/>
      <c r="AD159" s="894"/>
      <c r="AE159" s="894"/>
      <c r="AF159" s="894"/>
      <c r="AG159" s="126">
        <f>M159+Q159</f>
        <v>110112</v>
      </c>
    </row>
    <row r="160" spans="1:33" x14ac:dyDescent="0.2">
      <c r="K160" s="16">
        <v>43055</v>
      </c>
      <c r="L160" s="101" t="s">
        <v>132</v>
      </c>
      <c r="M160" s="17">
        <v>22022.400000000001</v>
      </c>
      <c r="O160" s="16">
        <v>43368</v>
      </c>
      <c r="P160" s="184" t="s">
        <v>132</v>
      </c>
      <c r="Q160" s="17">
        <v>88089.600000000006</v>
      </c>
    </row>
    <row r="161" spans="1:33" ht="36" x14ac:dyDescent="0.25">
      <c r="A161" s="114" t="s">
        <v>352</v>
      </c>
      <c r="B161" s="396"/>
      <c r="C161" s="396"/>
      <c r="D161" s="396"/>
      <c r="E161" s="396"/>
      <c r="F161" s="396"/>
      <c r="G161" s="396"/>
      <c r="H161" s="396"/>
      <c r="I161" s="396"/>
      <c r="J161" s="396"/>
      <c r="K161" s="420"/>
      <c r="L161" s="396"/>
      <c r="M161" s="377">
        <f>M162</f>
        <v>9885.2800000000007</v>
      </c>
      <c r="N161" s="396"/>
      <c r="O161" s="396"/>
      <c r="P161" s="396"/>
      <c r="Q161" s="396"/>
      <c r="R161" s="610"/>
      <c r="S161" s="610"/>
      <c r="T161" s="610"/>
      <c r="U161" s="727"/>
      <c r="V161" s="727"/>
      <c r="W161" s="727"/>
      <c r="X161" s="727"/>
      <c r="Y161" s="727"/>
      <c r="Z161" s="727"/>
      <c r="AA161" s="899"/>
      <c r="AB161" s="899"/>
      <c r="AC161" s="899"/>
      <c r="AD161" s="899"/>
      <c r="AE161" s="899"/>
      <c r="AF161" s="899"/>
      <c r="AG161" s="126">
        <f>M161</f>
        <v>9885.2800000000007</v>
      </c>
    </row>
    <row r="162" spans="1:33" x14ac:dyDescent="0.2">
      <c r="K162" s="16">
        <v>43061</v>
      </c>
      <c r="L162" s="101" t="s">
        <v>132</v>
      </c>
      <c r="M162" s="17">
        <v>9885.2800000000007</v>
      </c>
    </row>
    <row r="163" spans="1:33" ht="72" x14ac:dyDescent="0.25">
      <c r="A163" s="28" t="s">
        <v>672</v>
      </c>
      <c r="B163" s="380"/>
      <c r="C163" s="380"/>
      <c r="D163" s="380"/>
      <c r="E163" s="380"/>
      <c r="F163" s="380"/>
      <c r="G163" s="380"/>
      <c r="H163" s="380"/>
      <c r="I163" s="380"/>
      <c r="J163" s="380"/>
      <c r="K163" s="391">
        <v>43066</v>
      </c>
      <c r="L163" s="380"/>
      <c r="M163" s="111">
        <f>M164</f>
        <v>12152</v>
      </c>
      <c r="N163" s="380"/>
      <c r="O163" s="380"/>
      <c r="P163" s="380"/>
      <c r="Q163" s="380"/>
      <c r="R163" s="611"/>
      <c r="S163" s="611"/>
      <c r="T163" s="611"/>
      <c r="U163" s="728"/>
      <c r="V163" s="728"/>
      <c r="W163" s="728"/>
      <c r="X163" s="728"/>
      <c r="Y163" s="728"/>
      <c r="Z163" s="728"/>
      <c r="AA163" s="900"/>
      <c r="AB163" s="900"/>
      <c r="AC163" s="900"/>
      <c r="AD163" s="900"/>
      <c r="AE163" s="900"/>
      <c r="AF163" s="900"/>
      <c r="AG163" s="50">
        <f>M163</f>
        <v>12152</v>
      </c>
    </row>
    <row r="164" spans="1:33" x14ac:dyDescent="0.2">
      <c r="K164" s="16">
        <v>43066</v>
      </c>
      <c r="L164" s="101" t="s">
        <v>132</v>
      </c>
      <c r="M164" s="17">
        <v>12152</v>
      </c>
    </row>
    <row r="165" spans="1:33" ht="36" x14ac:dyDescent="0.25">
      <c r="A165" s="114" t="s">
        <v>116</v>
      </c>
      <c r="B165" s="396"/>
      <c r="C165" s="396"/>
      <c r="D165" s="396"/>
      <c r="E165" s="396"/>
      <c r="F165" s="396"/>
      <c r="G165" s="396"/>
      <c r="H165" s="396"/>
      <c r="I165" s="396"/>
      <c r="J165" s="396"/>
      <c r="K165" s="420"/>
      <c r="L165" s="396"/>
      <c r="M165" s="377">
        <f>SUM(M166:M170)</f>
        <v>26190.71</v>
      </c>
      <c r="N165" s="396"/>
      <c r="O165" s="396"/>
      <c r="P165" s="396"/>
      <c r="Q165" s="377">
        <f>Q166+Q167+Q168+Q169+Q170+Q171+Q172+Q173</f>
        <v>306326.38</v>
      </c>
      <c r="R165" s="427"/>
      <c r="S165" s="427"/>
      <c r="T165" s="427"/>
      <c r="U165" s="724"/>
      <c r="V165" s="724"/>
      <c r="W165" s="724"/>
      <c r="X165" s="724"/>
      <c r="Y165" s="724"/>
      <c r="Z165" s="724"/>
      <c r="AA165" s="894"/>
      <c r="AB165" s="894"/>
      <c r="AC165" s="894"/>
      <c r="AD165" s="894"/>
      <c r="AE165" s="894"/>
      <c r="AF165" s="894"/>
      <c r="AG165" s="126">
        <f>M165+Q165</f>
        <v>332517.09000000003</v>
      </c>
    </row>
    <row r="166" spans="1:33" x14ac:dyDescent="0.2">
      <c r="K166" s="16">
        <v>43073</v>
      </c>
      <c r="L166" s="101" t="s">
        <v>132</v>
      </c>
      <c r="M166" s="17">
        <v>11304.92</v>
      </c>
      <c r="O166" s="16">
        <v>43116</v>
      </c>
      <c r="P166" s="184" t="s">
        <v>132</v>
      </c>
      <c r="Q166" s="17">
        <v>42539.8</v>
      </c>
    </row>
    <row r="167" spans="1:33" x14ac:dyDescent="0.2">
      <c r="K167" s="16">
        <v>43080</v>
      </c>
      <c r="L167" s="101" t="s">
        <v>132</v>
      </c>
      <c r="M167" s="17">
        <v>14885.79</v>
      </c>
      <c r="O167" s="16">
        <v>43126</v>
      </c>
      <c r="P167" s="184" t="s">
        <v>132</v>
      </c>
      <c r="Q167" s="17">
        <v>44901.39</v>
      </c>
    </row>
    <row r="168" spans="1:33" x14ac:dyDescent="0.2">
      <c r="O168" s="16">
        <v>43151</v>
      </c>
      <c r="P168" s="184" t="s">
        <v>132</v>
      </c>
      <c r="Q168" s="17">
        <v>31652.18</v>
      </c>
    </row>
    <row r="169" spans="1:33" x14ac:dyDescent="0.2">
      <c r="O169" s="16">
        <v>43168</v>
      </c>
      <c r="P169" s="17" t="s">
        <v>132</v>
      </c>
      <c r="Q169" s="17">
        <v>24242.71</v>
      </c>
    </row>
    <row r="170" spans="1:33" x14ac:dyDescent="0.2">
      <c r="O170" s="16">
        <v>43189</v>
      </c>
      <c r="P170" s="17" t="s">
        <v>132</v>
      </c>
      <c r="Q170" s="17">
        <v>92146.82</v>
      </c>
    </row>
    <row r="171" spans="1:33" x14ac:dyDescent="0.2">
      <c r="O171" s="16">
        <v>43228</v>
      </c>
      <c r="P171" s="184" t="s">
        <v>132</v>
      </c>
      <c r="Q171" s="17">
        <v>22054.7</v>
      </c>
    </row>
    <row r="172" spans="1:33" x14ac:dyDescent="0.2">
      <c r="O172" s="16">
        <v>43259</v>
      </c>
      <c r="P172" s="17" t="s">
        <v>132</v>
      </c>
      <c r="Q172" s="17">
        <v>17538.86</v>
      </c>
    </row>
    <row r="173" spans="1:33" x14ac:dyDescent="0.2">
      <c r="O173" s="16">
        <v>43346</v>
      </c>
      <c r="P173" s="184" t="s">
        <v>132</v>
      </c>
      <c r="Q173" s="17">
        <v>31249.919999999998</v>
      </c>
    </row>
    <row r="174" spans="1:33" ht="72" x14ac:dyDescent="0.25">
      <c r="A174" s="114" t="s">
        <v>148</v>
      </c>
      <c r="B174" s="396"/>
      <c r="C174" s="396"/>
      <c r="D174" s="396"/>
      <c r="E174" s="396"/>
      <c r="F174" s="396"/>
      <c r="G174" s="396"/>
      <c r="H174" s="396"/>
      <c r="I174" s="396"/>
      <c r="J174" s="396"/>
      <c r="K174" s="396"/>
      <c r="L174" s="396"/>
      <c r="M174" s="377">
        <f>M175</f>
        <v>34816.22</v>
      </c>
      <c r="N174" s="396"/>
      <c r="O174" s="396"/>
      <c r="P174" s="396"/>
      <c r="Q174" s="377">
        <v>6933.13</v>
      </c>
      <c r="R174" s="427"/>
      <c r="S174" s="427"/>
      <c r="T174" s="427"/>
      <c r="U174" s="724"/>
      <c r="V174" s="724"/>
      <c r="W174" s="724"/>
      <c r="X174" s="724"/>
      <c r="Y174" s="724"/>
      <c r="Z174" s="724"/>
      <c r="AA174" s="894"/>
      <c r="AB174" s="894"/>
      <c r="AC174" s="894"/>
      <c r="AD174" s="894"/>
      <c r="AE174" s="894"/>
      <c r="AF174" s="894"/>
      <c r="AG174" s="126">
        <f>M174+Q174</f>
        <v>41749.35</v>
      </c>
    </row>
    <row r="175" spans="1:33" x14ac:dyDescent="0.2">
      <c r="K175" s="16">
        <v>42717</v>
      </c>
      <c r="L175" s="101" t="s">
        <v>132</v>
      </c>
      <c r="M175" s="17">
        <v>34816.22</v>
      </c>
      <c r="N175" s="184"/>
      <c r="O175" s="16">
        <v>43115</v>
      </c>
      <c r="P175" s="184" t="s">
        <v>132</v>
      </c>
      <c r="Q175" s="17">
        <v>6933.13</v>
      </c>
    </row>
    <row r="176" spans="1:33" ht="54" x14ac:dyDescent="0.25">
      <c r="A176" s="114" t="s">
        <v>109</v>
      </c>
      <c r="B176" s="396"/>
      <c r="C176" s="396"/>
      <c r="D176" s="396"/>
      <c r="E176" s="396"/>
      <c r="F176" s="396"/>
      <c r="G176" s="396"/>
      <c r="H176" s="396"/>
      <c r="I176" s="396"/>
      <c r="J176" s="396"/>
      <c r="K176" s="396"/>
      <c r="L176" s="396"/>
      <c r="M176" s="377">
        <f>M177</f>
        <v>240829.08</v>
      </c>
      <c r="N176" s="396"/>
      <c r="O176" s="396"/>
      <c r="P176" s="396"/>
      <c r="Q176" s="396"/>
      <c r="R176" s="610"/>
      <c r="S176" s="610"/>
      <c r="T176" s="610"/>
      <c r="U176" s="727"/>
      <c r="V176" s="727"/>
      <c r="W176" s="727"/>
      <c r="X176" s="727"/>
      <c r="Y176" s="727"/>
      <c r="Z176" s="727"/>
      <c r="AA176" s="899"/>
      <c r="AB176" s="899"/>
      <c r="AC176" s="899"/>
      <c r="AD176" s="899"/>
      <c r="AE176" s="899"/>
      <c r="AF176" s="899"/>
      <c r="AG176" s="126">
        <f>M176+Q176</f>
        <v>240829.08</v>
      </c>
    </row>
    <row r="177" spans="1:33" x14ac:dyDescent="0.2">
      <c r="K177" s="16">
        <v>43083</v>
      </c>
      <c r="L177" s="101" t="s">
        <v>132</v>
      </c>
      <c r="M177" s="17">
        <v>240829.08</v>
      </c>
    </row>
    <row r="178" spans="1:33" ht="36" x14ac:dyDescent="0.25">
      <c r="A178" s="114" t="s">
        <v>289</v>
      </c>
      <c r="B178" s="396"/>
      <c r="C178" s="396"/>
      <c r="D178" s="396"/>
      <c r="E178" s="396"/>
      <c r="F178" s="396"/>
      <c r="G178" s="396"/>
      <c r="H178" s="396"/>
      <c r="I178" s="396"/>
      <c r="J178" s="396"/>
      <c r="K178" s="396"/>
      <c r="L178" s="396"/>
      <c r="M178" s="396"/>
      <c r="N178" s="396"/>
      <c r="O178" s="396"/>
      <c r="P178" s="396"/>
      <c r="Q178" s="377">
        <f>Q179+Q180+Q181+Q182+Q183</f>
        <v>266531.06999999995</v>
      </c>
      <c r="R178" s="427"/>
      <c r="S178" s="427"/>
      <c r="T178" s="427">
        <f>T179</f>
        <v>10216.049999999999</v>
      </c>
      <c r="U178" s="724"/>
      <c r="V178" s="724"/>
      <c r="W178" s="724"/>
      <c r="X178" s="724"/>
      <c r="Y178" s="724"/>
      <c r="Z178" s="724"/>
      <c r="AA178" s="894"/>
      <c r="AB178" s="894"/>
      <c r="AC178" s="894"/>
      <c r="AD178" s="894"/>
      <c r="AE178" s="894"/>
      <c r="AF178" s="894"/>
      <c r="AG178" s="126">
        <f>Q178+T178</f>
        <v>276747.11999999994</v>
      </c>
    </row>
    <row r="179" spans="1:33" x14ac:dyDescent="0.2">
      <c r="O179" s="16">
        <v>43133</v>
      </c>
      <c r="P179" s="184" t="s">
        <v>132</v>
      </c>
      <c r="Q179" s="17">
        <v>41673.35</v>
      </c>
      <c r="R179" s="16">
        <v>43573</v>
      </c>
      <c r="S179" s="184" t="s">
        <v>132</v>
      </c>
      <c r="T179" s="17">
        <v>10216.049999999999</v>
      </c>
    </row>
    <row r="180" spans="1:33" x14ac:dyDescent="0.2">
      <c r="O180" s="16">
        <v>43215</v>
      </c>
      <c r="P180" s="184" t="s">
        <v>132</v>
      </c>
      <c r="Q180" s="17">
        <v>33697.269999999997</v>
      </c>
    </row>
    <row r="181" spans="1:33" x14ac:dyDescent="0.2">
      <c r="O181" s="16">
        <v>43293</v>
      </c>
      <c r="P181" s="184" t="s">
        <v>132</v>
      </c>
      <c r="Q181" s="17">
        <v>80777.539999999994</v>
      </c>
    </row>
    <row r="182" spans="1:33" x14ac:dyDescent="0.2">
      <c r="O182" s="16">
        <v>43343</v>
      </c>
      <c r="P182" s="184" t="s">
        <v>132</v>
      </c>
      <c r="Q182" s="17">
        <v>26097.3</v>
      </c>
    </row>
    <row r="183" spans="1:33" x14ac:dyDescent="0.2">
      <c r="O183" s="16">
        <v>43396</v>
      </c>
      <c r="P183" s="184" t="s">
        <v>132</v>
      </c>
      <c r="Q183" s="17">
        <v>84285.61</v>
      </c>
    </row>
    <row r="184" spans="1:33" ht="36" x14ac:dyDescent="0.25">
      <c r="A184" s="114" t="s">
        <v>297</v>
      </c>
      <c r="B184" s="396"/>
      <c r="C184" s="396"/>
      <c r="D184" s="396"/>
      <c r="E184" s="396"/>
      <c r="F184" s="396"/>
      <c r="G184" s="396"/>
      <c r="H184" s="396"/>
      <c r="I184" s="396"/>
      <c r="J184" s="396"/>
      <c r="K184" s="396"/>
      <c r="L184" s="396"/>
      <c r="M184" s="396"/>
      <c r="N184" s="396"/>
      <c r="O184" s="396"/>
      <c r="P184" s="396"/>
      <c r="Q184" s="377">
        <f>Q185+Q186+Q187+Q188</f>
        <v>53006.9</v>
      </c>
      <c r="R184" s="427"/>
      <c r="S184" s="427"/>
      <c r="T184" s="427">
        <f>T185</f>
        <v>2865.88</v>
      </c>
      <c r="U184" s="724"/>
      <c r="V184" s="724"/>
      <c r="W184" s="724"/>
      <c r="X184" s="724"/>
      <c r="Y184" s="724"/>
      <c r="Z184" s="724"/>
      <c r="AA184" s="894"/>
      <c r="AB184" s="894"/>
      <c r="AC184" s="894"/>
      <c r="AD184" s="894"/>
      <c r="AE184" s="894"/>
      <c r="AF184" s="894"/>
      <c r="AG184" s="126">
        <f>Q184+T184</f>
        <v>55872.78</v>
      </c>
    </row>
    <row r="185" spans="1:33" x14ac:dyDescent="0.2">
      <c r="O185" s="16">
        <v>43129</v>
      </c>
      <c r="P185" s="184" t="s">
        <v>132</v>
      </c>
      <c r="Q185" s="17">
        <v>14119.66</v>
      </c>
      <c r="R185" s="16">
        <v>43566</v>
      </c>
      <c r="S185" s="184" t="s">
        <v>132</v>
      </c>
      <c r="T185" s="17">
        <v>2865.88</v>
      </c>
    </row>
    <row r="186" spans="1:33" x14ac:dyDescent="0.2">
      <c r="O186" s="16">
        <v>43255</v>
      </c>
      <c r="P186" s="17" t="s">
        <v>132</v>
      </c>
      <c r="Q186" s="17">
        <v>13820.73</v>
      </c>
    </row>
    <row r="187" spans="1:33" x14ac:dyDescent="0.2">
      <c r="O187" s="16">
        <v>43325</v>
      </c>
      <c r="P187" s="184" t="s">
        <v>132</v>
      </c>
      <c r="Q187" s="17">
        <v>4832.76</v>
      </c>
    </row>
    <row r="188" spans="1:33" x14ac:dyDescent="0.2">
      <c r="O188" s="16">
        <v>43375</v>
      </c>
      <c r="P188" s="184" t="s">
        <v>132</v>
      </c>
      <c r="Q188" s="17">
        <v>20233.75</v>
      </c>
    </row>
    <row r="189" spans="1:33" ht="36" x14ac:dyDescent="0.25">
      <c r="A189" s="114" t="s">
        <v>72</v>
      </c>
      <c r="B189" s="396"/>
      <c r="C189" s="396"/>
      <c r="D189" s="396"/>
      <c r="E189" s="396"/>
      <c r="F189" s="396"/>
      <c r="G189" s="396"/>
      <c r="H189" s="396"/>
      <c r="I189" s="396"/>
      <c r="J189" s="396"/>
      <c r="K189" s="396"/>
      <c r="L189" s="396"/>
      <c r="M189" s="396"/>
      <c r="N189" s="396"/>
      <c r="O189" s="396"/>
      <c r="P189" s="396"/>
      <c r="Q189" s="377">
        <f>Q190</f>
        <v>8992.48</v>
      </c>
      <c r="R189" s="427"/>
      <c r="S189" s="427"/>
      <c r="T189" s="427"/>
      <c r="U189" s="724"/>
      <c r="V189" s="724"/>
      <c r="W189" s="724"/>
      <c r="X189" s="724"/>
      <c r="Y189" s="724"/>
      <c r="Z189" s="724"/>
      <c r="AA189" s="894"/>
      <c r="AB189" s="894"/>
      <c r="AC189" s="894"/>
      <c r="AD189" s="894"/>
      <c r="AE189" s="894"/>
      <c r="AF189" s="894"/>
      <c r="AG189" s="126">
        <f>Q189</f>
        <v>8992.48</v>
      </c>
    </row>
    <row r="190" spans="1:33" x14ac:dyDescent="0.2">
      <c r="O190" s="16">
        <v>43151</v>
      </c>
      <c r="P190" s="184" t="s">
        <v>132</v>
      </c>
      <c r="Q190" s="17">
        <v>8992.48</v>
      </c>
    </row>
    <row r="191" spans="1:33" ht="90" x14ac:dyDescent="0.25">
      <c r="A191" s="114" t="s">
        <v>419</v>
      </c>
      <c r="B191" s="396"/>
      <c r="C191" s="396"/>
      <c r="D191" s="396"/>
      <c r="E191" s="396"/>
      <c r="F191" s="396"/>
      <c r="G191" s="396"/>
      <c r="H191" s="396"/>
      <c r="I191" s="396"/>
      <c r="J191" s="396"/>
      <c r="K191" s="396"/>
      <c r="L191" s="396"/>
      <c r="M191" s="396"/>
      <c r="N191" s="396"/>
      <c r="O191" s="396"/>
      <c r="P191" s="396"/>
      <c r="Q191" s="377">
        <f>Q192</f>
        <v>5208</v>
      </c>
      <c r="R191" s="427"/>
      <c r="S191" s="427"/>
      <c r="T191" s="427"/>
      <c r="U191" s="724"/>
      <c r="V191" s="724"/>
      <c r="W191" s="724"/>
      <c r="X191" s="724"/>
      <c r="Y191" s="724"/>
      <c r="Z191" s="724"/>
      <c r="AA191" s="894"/>
      <c r="AB191" s="894"/>
      <c r="AC191" s="894"/>
      <c r="AD191" s="894"/>
      <c r="AE191" s="894"/>
      <c r="AF191" s="894"/>
      <c r="AG191" s="126">
        <f>Q191</f>
        <v>5208</v>
      </c>
    </row>
    <row r="192" spans="1:33" x14ac:dyDescent="0.2">
      <c r="O192" s="16">
        <v>43168</v>
      </c>
      <c r="P192" s="428" t="s">
        <v>132</v>
      </c>
      <c r="Q192" s="17">
        <v>5208</v>
      </c>
    </row>
    <row r="193" spans="1:33" ht="18" x14ac:dyDescent="0.25">
      <c r="A193" s="114" t="s">
        <v>714</v>
      </c>
      <c r="B193" s="396"/>
      <c r="C193" s="396"/>
      <c r="D193" s="396"/>
      <c r="E193" s="396"/>
      <c r="F193" s="396"/>
      <c r="G193" s="396"/>
      <c r="H193" s="396"/>
      <c r="I193" s="396"/>
      <c r="J193" s="396"/>
      <c r="K193" s="396"/>
      <c r="L193" s="396"/>
      <c r="M193" s="396"/>
      <c r="N193" s="396"/>
      <c r="O193" s="396"/>
      <c r="P193" s="396"/>
      <c r="Q193" s="377">
        <f>SUM(Q194:Q194)</f>
        <v>11250</v>
      </c>
      <c r="R193" s="427"/>
      <c r="S193" s="427"/>
      <c r="T193" s="427">
        <f>T194</f>
        <v>63750</v>
      </c>
      <c r="U193" s="724"/>
      <c r="V193" s="724"/>
      <c r="W193" s="724"/>
      <c r="X193" s="724"/>
      <c r="Y193" s="724"/>
      <c r="Z193" s="724"/>
      <c r="AA193" s="894"/>
      <c r="AB193" s="894"/>
      <c r="AC193" s="894"/>
      <c r="AD193" s="894"/>
      <c r="AE193" s="894"/>
      <c r="AF193" s="894"/>
      <c r="AG193" s="126">
        <f>Q193+T193</f>
        <v>75000</v>
      </c>
    </row>
    <row r="194" spans="1:33" x14ac:dyDescent="0.2">
      <c r="O194" s="16">
        <v>43178</v>
      </c>
      <c r="P194" s="428" t="s">
        <v>132</v>
      </c>
      <c r="Q194" s="184">
        <v>11250</v>
      </c>
      <c r="R194" s="16">
        <v>43669</v>
      </c>
      <c r="S194" s="184" t="s">
        <v>132</v>
      </c>
      <c r="T194" s="184">
        <v>63750</v>
      </c>
      <c r="U194" s="184"/>
      <c r="V194" s="184"/>
      <c r="W194" s="184"/>
      <c r="X194" s="184"/>
      <c r="Y194" s="184"/>
      <c r="Z194" s="184"/>
      <c r="AA194" s="184"/>
      <c r="AB194" s="184"/>
      <c r="AC194" s="184"/>
      <c r="AD194" s="184"/>
      <c r="AE194" s="184"/>
      <c r="AF194" s="184"/>
    </row>
    <row r="195" spans="1:33" ht="36" x14ac:dyDescent="0.25">
      <c r="A195" s="114" t="s">
        <v>369</v>
      </c>
      <c r="B195" s="396"/>
      <c r="C195" s="396"/>
      <c r="D195" s="396"/>
      <c r="E195" s="396"/>
      <c r="F195" s="396"/>
      <c r="G195" s="396"/>
      <c r="H195" s="396"/>
      <c r="I195" s="396"/>
      <c r="J195" s="396"/>
      <c r="K195" s="396"/>
      <c r="L195" s="396"/>
      <c r="M195" s="396"/>
      <c r="N195" s="396"/>
      <c r="O195" s="396"/>
      <c r="P195" s="396"/>
      <c r="Q195" s="377">
        <f>SUM(Q196:Q196)</f>
        <v>60000</v>
      </c>
      <c r="R195" s="427"/>
      <c r="S195" s="427"/>
      <c r="T195" s="427">
        <f>T196</f>
        <v>20000</v>
      </c>
      <c r="U195" s="724"/>
      <c r="V195" s="724"/>
      <c r="W195" s="724"/>
      <c r="X195" s="724"/>
      <c r="Y195" s="724"/>
      <c r="Z195" s="724"/>
      <c r="AA195" s="894"/>
      <c r="AB195" s="894"/>
      <c r="AC195" s="894"/>
      <c r="AD195" s="894"/>
      <c r="AE195" s="894"/>
      <c r="AF195" s="894"/>
      <c r="AG195" s="126">
        <f>Q195+T195</f>
        <v>80000</v>
      </c>
    </row>
    <row r="196" spans="1:33" x14ac:dyDescent="0.2">
      <c r="O196" s="16">
        <v>43188</v>
      </c>
      <c r="P196" s="428" t="s">
        <v>132</v>
      </c>
      <c r="Q196" s="17">
        <v>60000</v>
      </c>
      <c r="R196" s="16">
        <v>43579</v>
      </c>
      <c r="S196" s="184" t="s">
        <v>132</v>
      </c>
      <c r="T196" s="17">
        <v>20000</v>
      </c>
    </row>
    <row r="197" spans="1:33" ht="18" x14ac:dyDescent="0.25">
      <c r="A197" s="114" t="s">
        <v>368</v>
      </c>
      <c r="B197" s="396"/>
      <c r="C197" s="396"/>
      <c r="D197" s="396"/>
      <c r="E197" s="396"/>
      <c r="F197" s="396"/>
      <c r="G197" s="396"/>
      <c r="H197" s="396"/>
      <c r="I197" s="396"/>
      <c r="J197" s="396"/>
      <c r="K197" s="396"/>
      <c r="L197" s="396"/>
      <c r="M197" s="396"/>
      <c r="N197" s="396"/>
      <c r="O197" s="396"/>
      <c r="P197" s="396"/>
      <c r="Q197" s="377">
        <f>Q198</f>
        <v>23436</v>
      </c>
      <c r="R197" s="427"/>
      <c r="S197" s="427"/>
      <c r="T197" s="427"/>
      <c r="U197" s="724"/>
      <c r="V197" s="724"/>
      <c r="W197" s="724"/>
      <c r="X197" s="724"/>
      <c r="Y197" s="724"/>
      <c r="Z197" s="724"/>
      <c r="AA197" s="894"/>
      <c r="AB197" s="894"/>
      <c r="AC197" s="894"/>
      <c r="AD197" s="894"/>
      <c r="AE197" s="894"/>
      <c r="AF197" s="894"/>
      <c r="AG197" s="126">
        <f>Q197</f>
        <v>23436</v>
      </c>
    </row>
    <row r="198" spans="1:33" x14ac:dyDescent="0.2">
      <c r="O198" s="16">
        <v>43227</v>
      </c>
      <c r="P198" s="428" t="s">
        <v>132</v>
      </c>
      <c r="Q198" s="17">
        <v>23436</v>
      </c>
    </row>
    <row r="199" spans="1:33" ht="54" x14ac:dyDescent="0.25">
      <c r="A199" s="114" t="s">
        <v>321</v>
      </c>
      <c r="B199" s="396"/>
      <c r="C199" s="396"/>
      <c r="D199" s="396"/>
      <c r="E199" s="396"/>
      <c r="F199" s="396"/>
      <c r="G199" s="396"/>
      <c r="H199" s="396"/>
      <c r="I199" s="396"/>
      <c r="J199" s="396"/>
      <c r="K199" s="396"/>
      <c r="L199" s="396"/>
      <c r="M199" s="396"/>
      <c r="N199" s="396"/>
      <c r="O199" s="396"/>
      <c r="P199" s="396"/>
      <c r="Q199" s="377">
        <f>SUM(Q200:Q200)</f>
        <v>22320</v>
      </c>
      <c r="R199" s="427"/>
      <c r="S199" s="427"/>
      <c r="T199" s="427"/>
      <c r="U199" s="724"/>
      <c r="V199" s="724"/>
      <c r="W199" s="724"/>
      <c r="X199" s="724"/>
      <c r="Y199" s="724"/>
      <c r="Z199" s="724"/>
      <c r="AA199" s="894"/>
      <c r="AB199" s="894"/>
      <c r="AC199" s="894"/>
      <c r="AD199" s="894"/>
      <c r="AE199" s="894"/>
      <c r="AF199" s="894"/>
      <c r="AG199" s="126">
        <f>Q199</f>
        <v>22320</v>
      </c>
    </row>
    <row r="200" spans="1:33" x14ac:dyDescent="0.2">
      <c r="O200" s="16">
        <v>43272</v>
      </c>
      <c r="P200" s="184" t="s">
        <v>132</v>
      </c>
      <c r="Q200" s="17">
        <f>18000*1.24</f>
        <v>22320</v>
      </c>
    </row>
    <row r="201" spans="1:33" ht="72" x14ac:dyDescent="0.25">
      <c r="A201" s="28" t="s">
        <v>353</v>
      </c>
      <c r="B201" s="380"/>
      <c r="C201" s="380"/>
      <c r="D201" s="380"/>
      <c r="E201" s="380"/>
      <c r="F201" s="380"/>
      <c r="G201" s="380"/>
      <c r="H201" s="380"/>
      <c r="I201" s="380"/>
      <c r="J201" s="380"/>
      <c r="K201" s="380"/>
      <c r="L201" s="380"/>
      <c r="M201" s="380"/>
      <c r="N201" s="380"/>
      <c r="O201" s="380"/>
      <c r="P201" s="380"/>
      <c r="Q201" s="111">
        <f>SUM(Q202:Q205)</f>
        <v>57397.759999999995</v>
      </c>
      <c r="R201" s="193"/>
      <c r="S201" s="193"/>
      <c r="T201" s="193"/>
      <c r="U201" s="722"/>
      <c r="V201" s="722"/>
      <c r="W201" s="722"/>
      <c r="X201" s="722"/>
      <c r="Y201" s="722"/>
      <c r="Z201" s="722"/>
      <c r="AA201" s="896"/>
      <c r="AB201" s="896"/>
      <c r="AC201" s="896"/>
      <c r="AD201" s="896"/>
      <c r="AE201" s="896"/>
      <c r="AF201" s="896"/>
      <c r="AG201" s="50">
        <f>Q201</f>
        <v>57397.759999999995</v>
      </c>
    </row>
    <row r="202" spans="1:33" x14ac:dyDescent="0.2">
      <c r="O202" s="16">
        <v>43277</v>
      </c>
      <c r="P202" s="17" t="s">
        <v>132</v>
      </c>
      <c r="Q202" s="17">
        <v>23372.76</v>
      </c>
    </row>
    <row r="203" spans="1:33" x14ac:dyDescent="0.2">
      <c r="O203" s="16">
        <v>43315</v>
      </c>
      <c r="P203" s="184" t="s">
        <v>132</v>
      </c>
      <c r="Q203" s="17">
        <v>8928</v>
      </c>
    </row>
    <row r="204" spans="1:33" x14ac:dyDescent="0.2">
      <c r="O204" s="16">
        <v>43349</v>
      </c>
      <c r="P204" s="184" t="s">
        <v>132</v>
      </c>
      <c r="Q204" s="17">
        <v>18414</v>
      </c>
    </row>
    <row r="205" spans="1:33" x14ac:dyDescent="0.2">
      <c r="O205" s="16">
        <v>43349</v>
      </c>
      <c r="P205" s="184" t="s">
        <v>132</v>
      </c>
      <c r="Q205" s="17">
        <v>6683</v>
      </c>
    </row>
    <row r="206" spans="1:33" ht="52.5" customHeight="1" x14ac:dyDescent="0.25">
      <c r="A206" s="114" t="s">
        <v>347</v>
      </c>
      <c r="B206" s="396"/>
      <c r="C206" s="396"/>
      <c r="D206" s="396"/>
      <c r="E206" s="396"/>
      <c r="F206" s="396"/>
      <c r="G206" s="396"/>
      <c r="H206" s="396"/>
      <c r="I206" s="396"/>
      <c r="J206" s="396"/>
      <c r="K206" s="396"/>
      <c r="L206" s="396"/>
      <c r="M206" s="396"/>
      <c r="N206" s="396"/>
      <c r="O206" s="396"/>
      <c r="P206" s="396"/>
      <c r="Q206" s="377">
        <f>SUM(Q207:Q210)</f>
        <v>104059.45</v>
      </c>
      <c r="R206" s="427"/>
      <c r="S206" s="427"/>
      <c r="T206" s="427"/>
      <c r="U206" s="724"/>
      <c r="V206" s="724"/>
      <c r="W206" s="724"/>
      <c r="X206" s="724"/>
      <c r="Y206" s="724"/>
      <c r="Z206" s="724"/>
      <c r="AA206" s="894"/>
      <c r="AB206" s="894"/>
      <c r="AC206" s="894"/>
      <c r="AD206" s="894"/>
      <c r="AE206" s="894"/>
      <c r="AF206" s="894"/>
      <c r="AG206" s="126">
        <f>Q206</f>
        <v>104059.45</v>
      </c>
    </row>
    <row r="207" spans="1:33" x14ac:dyDescent="0.2">
      <c r="O207" s="16">
        <v>43277</v>
      </c>
      <c r="P207" s="17" t="s">
        <v>132</v>
      </c>
      <c r="Q207" s="17">
        <v>46699.07</v>
      </c>
    </row>
    <row r="208" spans="1:33" x14ac:dyDescent="0.2">
      <c r="O208" s="16">
        <v>43343</v>
      </c>
      <c r="P208" s="184" t="s">
        <v>132</v>
      </c>
      <c r="Q208" s="17">
        <v>30691.919999999998</v>
      </c>
    </row>
    <row r="209" spans="1:33" x14ac:dyDescent="0.2">
      <c r="O209" s="16">
        <v>43368</v>
      </c>
      <c r="P209" s="184" t="s">
        <v>132</v>
      </c>
      <c r="Q209" s="17">
        <v>23824</v>
      </c>
    </row>
    <row r="210" spans="1:33" x14ac:dyDescent="0.2">
      <c r="O210" s="16">
        <v>43389</v>
      </c>
      <c r="P210" s="184" t="s">
        <v>132</v>
      </c>
      <c r="Q210" s="17">
        <v>2844.46</v>
      </c>
    </row>
    <row r="211" spans="1:33" ht="36" x14ac:dyDescent="0.25">
      <c r="A211" s="114" t="s">
        <v>348</v>
      </c>
      <c r="B211" s="396"/>
      <c r="C211" s="396"/>
      <c r="D211" s="396"/>
      <c r="E211" s="396"/>
      <c r="F211" s="396"/>
      <c r="G211" s="396"/>
      <c r="H211" s="396"/>
      <c r="I211" s="396"/>
      <c r="J211" s="396"/>
      <c r="K211" s="396"/>
      <c r="L211" s="396"/>
      <c r="M211" s="396"/>
      <c r="N211" s="396"/>
      <c r="O211" s="396"/>
      <c r="P211" s="396"/>
      <c r="Q211" s="377">
        <f>Q212</f>
        <v>17298</v>
      </c>
      <c r="R211" s="427"/>
      <c r="S211" s="427"/>
      <c r="T211" s="427"/>
      <c r="U211" s="724"/>
      <c r="V211" s="724"/>
      <c r="W211" s="724"/>
      <c r="X211" s="724"/>
      <c r="Y211" s="724"/>
      <c r="Z211" s="724"/>
      <c r="AA211" s="894"/>
      <c r="AB211" s="894"/>
      <c r="AC211" s="894"/>
      <c r="AD211" s="894"/>
      <c r="AE211" s="894"/>
      <c r="AF211" s="894"/>
      <c r="AG211" s="126">
        <f>Q211</f>
        <v>17298</v>
      </c>
    </row>
    <row r="212" spans="1:33" x14ac:dyDescent="0.2">
      <c r="O212" s="16">
        <v>43280</v>
      </c>
      <c r="P212" s="17" t="s">
        <v>132</v>
      </c>
      <c r="Q212" s="17">
        <v>17298</v>
      </c>
    </row>
    <row r="213" spans="1:33" ht="54" x14ac:dyDescent="0.25">
      <c r="A213" s="114" t="s">
        <v>721</v>
      </c>
      <c r="B213" s="396"/>
      <c r="C213" s="396"/>
      <c r="D213" s="396"/>
      <c r="E213" s="396"/>
      <c r="F213" s="396"/>
      <c r="G213" s="396"/>
      <c r="H213" s="396"/>
      <c r="I213" s="396"/>
      <c r="J213" s="396"/>
      <c r="K213" s="396"/>
      <c r="L213" s="396"/>
      <c r="M213" s="396"/>
      <c r="N213" s="396"/>
      <c r="O213" s="396"/>
      <c r="P213" s="396"/>
      <c r="Q213" s="377">
        <f>Q214</f>
        <v>116399.99</v>
      </c>
      <c r="R213" s="427"/>
      <c r="S213" s="427"/>
      <c r="T213" s="427"/>
      <c r="U213" s="724"/>
      <c r="V213" s="724"/>
      <c r="W213" s="724"/>
      <c r="X213" s="724"/>
      <c r="Y213" s="724"/>
      <c r="Z213" s="724"/>
      <c r="AA213" s="894"/>
      <c r="AB213" s="894"/>
      <c r="AC213" s="894"/>
      <c r="AD213" s="894"/>
      <c r="AE213" s="894"/>
      <c r="AF213" s="894"/>
      <c r="AG213" s="125">
        <f>Q213</f>
        <v>116399.99</v>
      </c>
    </row>
    <row r="214" spans="1:33" x14ac:dyDescent="0.2">
      <c r="O214" s="16">
        <v>43283</v>
      </c>
      <c r="P214" s="17" t="s">
        <v>132</v>
      </c>
      <c r="Q214" s="17">
        <v>116399.99</v>
      </c>
    </row>
    <row r="215" spans="1:33" ht="54" x14ac:dyDescent="0.25">
      <c r="A215" s="114" t="s">
        <v>345</v>
      </c>
      <c r="B215" s="396"/>
      <c r="C215" s="396"/>
      <c r="D215" s="396"/>
      <c r="E215" s="396"/>
      <c r="F215" s="396"/>
      <c r="G215" s="396"/>
      <c r="H215" s="396"/>
      <c r="I215" s="396"/>
      <c r="J215" s="396"/>
      <c r="K215" s="396"/>
      <c r="L215" s="396"/>
      <c r="M215" s="396"/>
      <c r="N215" s="396"/>
      <c r="O215" s="396"/>
      <c r="P215" s="396"/>
      <c r="Q215" s="377">
        <f>SUM(Q216:Q217)</f>
        <v>244410.57</v>
      </c>
      <c r="R215" s="427"/>
      <c r="S215" s="427"/>
      <c r="T215" s="427">
        <f>T216+T217</f>
        <v>114557.93</v>
      </c>
      <c r="U215" s="724"/>
      <c r="V215" s="724"/>
      <c r="W215" s="724"/>
      <c r="X215" s="724"/>
      <c r="Y215" s="724"/>
      <c r="Z215" s="724"/>
      <c r="AA215" s="894"/>
      <c r="AB215" s="894"/>
      <c r="AC215" s="894"/>
      <c r="AD215" s="894"/>
      <c r="AE215" s="894"/>
      <c r="AF215" s="894"/>
      <c r="AG215" s="125">
        <f>Q215+T215</f>
        <v>358968.5</v>
      </c>
    </row>
    <row r="216" spans="1:33" x14ac:dyDescent="0.2">
      <c r="O216" s="16">
        <v>43286</v>
      </c>
      <c r="P216" s="17" t="s">
        <v>132</v>
      </c>
      <c r="Q216" s="17">
        <v>21407.83</v>
      </c>
      <c r="R216" s="16">
        <v>43472</v>
      </c>
      <c r="S216" s="604" t="s">
        <v>132</v>
      </c>
      <c r="T216" s="17">
        <v>49667.87</v>
      </c>
    </row>
    <row r="217" spans="1:33" x14ac:dyDescent="0.2">
      <c r="O217" s="16">
        <v>43348</v>
      </c>
      <c r="P217" s="184" t="s">
        <v>132</v>
      </c>
      <c r="Q217" s="17">
        <v>223002.74</v>
      </c>
      <c r="R217" s="16">
        <v>43816</v>
      </c>
      <c r="S217" s="184" t="s">
        <v>132</v>
      </c>
      <c r="T217" s="17">
        <v>64890.06</v>
      </c>
    </row>
    <row r="218" spans="1:33" ht="18" x14ac:dyDescent="0.25">
      <c r="A218" s="28" t="s">
        <v>365</v>
      </c>
      <c r="B218" s="380"/>
      <c r="C218" s="380"/>
      <c r="D218" s="380"/>
      <c r="E218" s="380"/>
      <c r="F218" s="380"/>
      <c r="G218" s="380"/>
      <c r="H218" s="380"/>
      <c r="I218" s="380"/>
      <c r="J218" s="380"/>
      <c r="K218" s="380"/>
      <c r="L218" s="380"/>
      <c r="M218" s="380"/>
      <c r="N218" s="380"/>
      <c r="O218" s="380"/>
      <c r="P218" s="380"/>
      <c r="Q218" s="111">
        <f>Q219</f>
        <v>5409.31</v>
      </c>
      <c r="R218" s="193"/>
      <c r="S218" s="193"/>
      <c r="T218" s="193"/>
      <c r="U218" s="722"/>
      <c r="V218" s="722"/>
      <c r="W218" s="722"/>
      <c r="X218" s="722"/>
      <c r="Y218" s="722"/>
      <c r="Z218" s="722"/>
      <c r="AA218" s="896"/>
      <c r="AB218" s="896"/>
      <c r="AC218" s="896"/>
      <c r="AD218" s="896"/>
      <c r="AE218" s="896"/>
      <c r="AF218" s="896"/>
      <c r="AG218" s="102">
        <f>Q218</f>
        <v>5409.31</v>
      </c>
    </row>
    <row r="219" spans="1:33" x14ac:dyDescent="0.2">
      <c r="O219" s="16">
        <v>43340</v>
      </c>
      <c r="P219" s="184" t="s">
        <v>132</v>
      </c>
      <c r="Q219" s="17">
        <v>5409.31</v>
      </c>
    </row>
    <row r="222" spans="1:33" ht="54" x14ac:dyDescent="0.25">
      <c r="A222" s="114" t="s">
        <v>328</v>
      </c>
      <c r="B222" s="396"/>
      <c r="C222" s="396"/>
      <c r="D222" s="396"/>
      <c r="E222" s="396"/>
      <c r="F222" s="396"/>
      <c r="G222" s="396"/>
      <c r="H222" s="396"/>
      <c r="I222" s="396"/>
      <c r="J222" s="396"/>
      <c r="K222" s="396"/>
      <c r="L222" s="396"/>
      <c r="M222" s="396"/>
      <c r="N222" s="396"/>
      <c r="O222" s="396"/>
      <c r="P222" s="396"/>
      <c r="Q222" s="377">
        <f>Q223</f>
        <v>5115</v>
      </c>
      <c r="R222" s="427"/>
      <c r="S222" s="427"/>
      <c r="T222" s="377">
        <f>T223</f>
        <v>69734.98</v>
      </c>
      <c r="U222" s="724"/>
      <c r="V222" s="724"/>
      <c r="W222" s="724">
        <f>4509.04+W224</f>
        <v>4934.7299999999996</v>
      </c>
      <c r="X222" s="724"/>
      <c r="Y222" s="724"/>
      <c r="Z222" s="724"/>
      <c r="AA222" s="894"/>
      <c r="AB222" s="894"/>
      <c r="AC222" s="894"/>
      <c r="AD222" s="894"/>
      <c r="AE222" s="894"/>
      <c r="AF222" s="894"/>
      <c r="AG222" s="125">
        <f>Q222+T222+W222</f>
        <v>79784.709999999992</v>
      </c>
    </row>
    <row r="223" spans="1:33" x14ac:dyDescent="0.2">
      <c r="O223" s="16">
        <v>43343</v>
      </c>
      <c r="P223" s="184" t="s">
        <v>132</v>
      </c>
      <c r="Q223" s="17">
        <v>5115</v>
      </c>
      <c r="R223" s="16">
        <v>43515</v>
      </c>
      <c r="S223" s="184" t="s">
        <v>132</v>
      </c>
      <c r="T223" s="17">
        <v>69734.98</v>
      </c>
      <c r="U223" s="16">
        <v>43985</v>
      </c>
      <c r="V223" s="184" t="s">
        <v>132</v>
      </c>
      <c r="W223" s="17">
        <v>4509.04</v>
      </c>
    </row>
    <row r="224" spans="1:33" x14ac:dyDescent="0.2">
      <c r="U224" s="16">
        <v>44085</v>
      </c>
      <c r="V224" s="184" t="s">
        <v>132</v>
      </c>
      <c r="W224" s="17">
        <v>425.69</v>
      </c>
    </row>
    <row r="225" spans="1:37" ht="54" x14ac:dyDescent="0.25">
      <c r="A225" s="28" t="s">
        <v>356</v>
      </c>
      <c r="B225" s="380"/>
      <c r="C225" s="380"/>
      <c r="D225" s="380"/>
      <c r="E225" s="380"/>
      <c r="F225" s="380"/>
      <c r="G225" s="380"/>
      <c r="H225" s="380"/>
      <c r="I225" s="380"/>
      <c r="J225" s="380"/>
      <c r="K225" s="380"/>
      <c r="L225" s="380"/>
      <c r="M225" s="380"/>
      <c r="N225" s="380"/>
      <c r="O225" s="380"/>
      <c r="P225" s="380"/>
      <c r="Q225" s="111">
        <f>SUM(Q226:Q230)</f>
        <v>18529.05</v>
      </c>
      <c r="R225" s="193"/>
      <c r="S225" s="193"/>
      <c r="T225" s="111">
        <f>T226+T227</f>
        <v>24943.33</v>
      </c>
      <c r="U225" s="722"/>
      <c r="V225" s="722"/>
      <c r="W225" s="722">
        <f>SUM(W226:W230)</f>
        <v>2012.84</v>
      </c>
      <c r="X225" s="722"/>
      <c r="Y225" s="722"/>
      <c r="Z225" s="722"/>
      <c r="AA225" s="896"/>
      <c r="AB225" s="896"/>
      <c r="AC225" s="896"/>
      <c r="AD225" s="896"/>
      <c r="AE225" s="896"/>
      <c r="AF225" s="896"/>
      <c r="AG225" s="102">
        <f>Q225+T225+W225</f>
        <v>45485.22</v>
      </c>
    </row>
    <row r="226" spans="1:37" x14ac:dyDescent="0.2">
      <c r="O226" s="16">
        <v>43342</v>
      </c>
      <c r="P226" s="184" t="s">
        <v>132</v>
      </c>
      <c r="Q226" s="17">
        <v>18529.05</v>
      </c>
      <c r="R226" s="16">
        <v>43515</v>
      </c>
      <c r="S226" s="184" t="s">
        <v>132</v>
      </c>
      <c r="T226" s="17">
        <v>24943.33</v>
      </c>
      <c r="U226" s="16">
        <v>43983</v>
      </c>
      <c r="V226" s="184" t="s">
        <v>132</v>
      </c>
      <c r="W226" s="17">
        <v>2012.84</v>
      </c>
    </row>
    <row r="231" spans="1:37" ht="54" x14ac:dyDescent="0.25">
      <c r="A231" s="114" t="s">
        <v>327</v>
      </c>
      <c r="B231" s="396"/>
      <c r="C231" s="396"/>
      <c r="D231" s="396"/>
      <c r="E231" s="396"/>
      <c r="F231" s="396"/>
      <c r="G231" s="396"/>
      <c r="H231" s="396"/>
      <c r="I231" s="396"/>
      <c r="J231" s="396"/>
      <c r="K231" s="396"/>
      <c r="L231" s="396"/>
      <c r="M231" s="396"/>
      <c r="N231" s="396"/>
      <c r="O231" s="396"/>
      <c r="P231" s="396"/>
      <c r="Q231" s="377">
        <f>SUM(Q232:Q233)</f>
        <v>11803.14</v>
      </c>
      <c r="R231" s="427"/>
      <c r="S231" s="427"/>
      <c r="T231" s="427">
        <f>T232+T233</f>
        <v>89296.739999999991</v>
      </c>
      <c r="U231" s="724"/>
      <c r="V231" s="724"/>
      <c r="W231" s="724">
        <f>W232+W233</f>
        <v>25451.61</v>
      </c>
      <c r="X231" s="724"/>
      <c r="Y231" s="724"/>
      <c r="Z231" s="724"/>
      <c r="AA231" s="894"/>
      <c r="AB231" s="894"/>
      <c r="AC231" s="894"/>
      <c r="AD231" s="894"/>
      <c r="AE231" s="894"/>
      <c r="AF231" s="894"/>
      <c r="AG231" s="125">
        <f>Q231+T231+W231</f>
        <v>126551.48999999999</v>
      </c>
    </row>
    <row r="232" spans="1:37" x14ac:dyDescent="0.2">
      <c r="O232" s="16">
        <v>43356</v>
      </c>
      <c r="P232" s="184" t="s">
        <v>132</v>
      </c>
      <c r="Q232" s="17">
        <v>11803.14</v>
      </c>
      <c r="R232" s="16">
        <v>43626</v>
      </c>
      <c r="S232" s="184" t="s">
        <v>132</v>
      </c>
      <c r="T232" s="17">
        <v>53965.15</v>
      </c>
      <c r="U232" s="16">
        <v>44062</v>
      </c>
      <c r="V232" s="184" t="s">
        <v>132</v>
      </c>
      <c r="W232" s="17">
        <v>23122.74</v>
      </c>
    </row>
    <row r="233" spans="1:37" x14ac:dyDescent="0.2">
      <c r="R233" s="16">
        <v>43746</v>
      </c>
      <c r="S233" s="184" t="s">
        <v>132</v>
      </c>
      <c r="T233" s="17">
        <v>35331.589999999997</v>
      </c>
      <c r="U233" s="16">
        <v>44187</v>
      </c>
      <c r="V233" s="184" t="s">
        <v>132</v>
      </c>
      <c r="W233" s="17">
        <v>2328.87</v>
      </c>
    </row>
    <row r="234" spans="1:37" ht="54" x14ac:dyDescent="0.25">
      <c r="A234" s="28" t="s">
        <v>673</v>
      </c>
      <c r="B234" s="380"/>
      <c r="C234" s="380"/>
      <c r="D234" s="380"/>
      <c r="E234" s="380"/>
      <c r="F234" s="380"/>
      <c r="G234" s="380"/>
      <c r="H234" s="380"/>
      <c r="I234" s="380"/>
      <c r="J234" s="380"/>
      <c r="K234" s="380"/>
      <c r="L234" s="380"/>
      <c r="M234" s="380"/>
      <c r="N234" s="380"/>
      <c r="O234" s="576">
        <v>43385</v>
      </c>
      <c r="P234" s="597" t="s">
        <v>132</v>
      </c>
      <c r="Q234" s="111">
        <v>43660</v>
      </c>
      <c r="R234" s="193"/>
      <c r="S234" s="193"/>
      <c r="T234" s="193"/>
      <c r="U234" s="722"/>
      <c r="V234" s="722"/>
      <c r="W234" s="722"/>
      <c r="X234" s="722"/>
      <c r="Y234" s="722"/>
      <c r="Z234" s="722"/>
      <c r="AA234" s="896"/>
      <c r="AB234" s="896"/>
      <c r="AC234" s="896"/>
      <c r="AD234" s="896"/>
      <c r="AE234" s="896"/>
      <c r="AF234" s="896"/>
      <c r="AG234" s="102">
        <f>Q234</f>
        <v>43660</v>
      </c>
    </row>
    <row r="235" spans="1:37" ht="18" x14ac:dyDescent="0.25">
      <c r="A235" s="114" t="s">
        <v>668</v>
      </c>
      <c r="B235" s="396"/>
      <c r="C235" s="396"/>
      <c r="D235" s="396"/>
      <c r="E235" s="396"/>
      <c r="F235" s="396"/>
      <c r="G235" s="396"/>
      <c r="H235" s="396"/>
      <c r="I235" s="396"/>
      <c r="J235" s="396"/>
      <c r="K235" s="396"/>
      <c r="L235" s="396"/>
      <c r="M235" s="396"/>
      <c r="N235" s="396"/>
      <c r="O235" s="396"/>
      <c r="P235" s="396"/>
      <c r="Q235" s="377">
        <f>Q236+Q237</f>
        <v>103411.65</v>
      </c>
      <c r="R235" s="427"/>
      <c r="S235" s="427"/>
      <c r="T235" s="427"/>
      <c r="U235" s="724"/>
      <c r="V235" s="724"/>
      <c r="W235" s="724"/>
      <c r="X235" s="724"/>
      <c r="Y235" s="724"/>
      <c r="Z235" s="724"/>
      <c r="AA235" s="894"/>
      <c r="AB235" s="894"/>
      <c r="AC235" s="894"/>
      <c r="AD235" s="894"/>
      <c r="AE235" s="894"/>
      <c r="AF235" s="894"/>
      <c r="AG235" s="125">
        <f>Q235</f>
        <v>103411.65</v>
      </c>
    </row>
    <row r="236" spans="1:37" x14ac:dyDescent="0.2">
      <c r="O236" s="16">
        <v>43390</v>
      </c>
      <c r="P236" s="184" t="s">
        <v>132</v>
      </c>
      <c r="Q236" s="17">
        <v>71726.649999999994</v>
      </c>
    </row>
    <row r="237" spans="1:37" x14ac:dyDescent="0.2">
      <c r="O237" s="16">
        <v>43451</v>
      </c>
      <c r="P237" s="604" t="s">
        <v>132</v>
      </c>
      <c r="Q237" s="17">
        <v>31685</v>
      </c>
    </row>
    <row r="238" spans="1:37" ht="72" x14ac:dyDescent="0.25">
      <c r="A238" s="114" t="str">
        <f>'ΠΟΡΟΣ  '!E158</f>
        <v>ΠΡΟΜΗΘΕΙΑ ΗΛΕΚΤΡΟΜΗΧΑΝΟΛΟΓΙΚΟΥ ΕΞΟΠΛΙΣΜΟΥ ΚΛΕΙΣΤΟΥ ΓΥΜΝΑΣΤΗΡΙΟΥ ΛΕΥΚΟΒΡΥΣΗΣ</v>
      </c>
      <c r="B238" s="396"/>
      <c r="C238" s="396"/>
      <c r="D238" s="396"/>
      <c r="E238" s="396"/>
      <c r="F238" s="396"/>
      <c r="G238" s="396"/>
      <c r="H238" s="396"/>
      <c r="I238" s="396"/>
      <c r="J238" s="396"/>
      <c r="K238" s="396"/>
      <c r="L238" s="396"/>
      <c r="M238" s="396"/>
      <c r="N238" s="396"/>
      <c r="O238" s="703"/>
      <c r="P238" s="396"/>
      <c r="Q238" s="377">
        <f>Q239</f>
        <v>37820</v>
      </c>
      <c r="R238" s="427"/>
      <c r="S238" s="427"/>
      <c r="T238" s="427"/>
      <c r="U238" s="724"/>
      <c r="V238" s="724"/>
      <c r="W238" s="724"/>
      <c r="X238" s="724"/>
      <c r="Y238" s="724"/>
      <c r="Z238" s="724"/>
      <c r="AA238" s="894"/>
      <c r="AB238" s="894"/>
      <c r="AC238" s="894"/>
      <c r="AD238" s="894"/>
      <c r="AE238" s="894"/>
      <c r="AF238" s="894"/>
      <c r="AG238" s="125">
        <f>Q238</f>
        <v>37820</v>
      </c>
    </row>
    <row r="239" spans="1:37" x14ac:dyDescent="0.2">
      <c r="O239" s="16">
        <v>43391</v>
      </c>
      <c r="P239" s="184" t="s">
        <v>132</v>
      </c>
      <c r="Q239" s="17">
        <v>37820</v>
      </c>
    </row>
    <row r="240" spans="1:37" ht="54" x14ac:dyDescent="0.25">
      <c r="A240" s="114" t="s">
        <v>314</v>
      </c>
      <c r="B240" s="396"/>
      <c r="C240" s="396"/>
      <c r="D240" s="396"/>
      <c r="E240" s="396"/>
      <c r="F240" s="396"/>
      <c r="G240" s="396"/>
      <c r="H240" s="396"/>
      <c r="I240" s="396"/>
      <c r="J240" s="396"/>
      <c r="K240" s="396"/>
      <c r="L240" s="396"/>
      <c r="M240" s="396"/>
      <c r="N240" s="396"/>
      <c r="O240" s="396"/>
      <c r="P240" s="396"/>
      <c r="Q240" s="377">
        <f>Q241</f>
        <v>2154.6999999999998</v>
      </c>
      <c r="R240" s="427"/>
      <c r="S240" s="427"/>
      <c r="T240" s="427">
        <f>SUM(T241:T242)</f>
        <v>197140.32</v>
      </c>
      <c r="U240" s="724"/>
      <c r="V240" s="724"/>
      <c r="W240" s="724"/>
      <c r="X240" s="724"/>
      <c r="Y240" s="724"/>
      <c r="Z240" s="724"/>
      <c r="AA240" s="894"/>
      <c r="AB240" s="894"/>
      <c r="AC240" s="894"/>
      <c r="AD240" s="894"/>
      <c r="AE240" s="894"/>
      <c r="AF240" s="894"/>
      <c r="AG240" s="125">
        <f>Q240+T240</f>
        <v>199295.02000000002</v>
      </c>
      <c r="AK240" s="17"/>
    </row>
    <row r="241" spans="1:35" x14ac:dyDescent="0.2">
      <c r="O241" s="16">
        <v>43395</v>
      </c>
      <c r="P241" s="184" t="s">
        <v>132</v>
      </c>
      <c r="Q241" s="17">
        <v>2154.6999999999998</v>
      </c>
      <c r="R241" s="16">
        <v>43566</v>
      </c>
      <c r="S241" s="184" t="s">
        <v>132</v>
      </c>
      <c r="T241" s="17">
        <v>88712.639999999999</v>
      </c>
    </row>
    <row r="242" spans="1:35" x14ac:dyDescent="0.2">
      <c r="O242" s="16"/>
      <c r="R242" s="16">
        <v>43572</v>
      </c>
      <c r="S242" s="184" t="s">
        <v>132</v>
      </c>
      <c r="T242" s="17">
        <v>108427.68</v>
      </c>
    </row>
    <row r="243" spans="1:35" ht="36" x14ac:dyDescent="0.25">
      <c r="A243" s="114" t="s">
        <v>150</v>
      </c>
      <c r="B243" s="396"/>
      <c r="C243" s="396"/>
      <c r="D243" s="396"/>
      <c r="E243" s="396"/>
      <c r="F243" s="396"/>
      <c r="G243" s="396"/>
      <c r="H243" s="396"/>
      <c r="I243" s="396"/>
      <c r="J243" s="396"/>
      <c r="K243" s="396"/>
      <c r="L243" s="396"/>
      <c r="M243" s="396"/>
      <c r="N243" s="396"/>
      <c r="O243" s="396"/>
      <c r="P243" s="396"/>
      <c r="Q243" s="377">
        <f>Q244+Q245</f>
        <v>34211.519999999997</v>
      </c>
      <c r="R243" s="427"/>
      <c r="S243" s="427"/>
      <c r="T243" s="427">
        <f>SUM(T244:T245)</f>
        <v>21116.329999999998</v>
      </c>
      <c r="U243" s="724"/>
      <c r="V243" s="724"/>
      <c r="W243" s="724">
        <f>W244</f>
        <v>47021.62</v>
      </c>
      <c r="X243" s="724"/>
      <c r="Y243" s="724"/>
      <c r="Z243" s="724">
        <f>Z244</f>
        <v>26236.9</v>
      </c>
      <c r="AA243" s="894"/>
      <c r="AB243" s="894"/>
      <c r="AC243" s="894">
        <f>AC244+AC245</f>
        <v>31325.879999999997</v>
      </c>
      <c r="AD243" s="894"/>
      <c r="AE243" s="894"/>
      <c r="AF243" s="894"/>
      <c r="AG243" s="125">
        <f>Q243+T243+W243+Z243+AC243</f>
        <v>159912.25</v>
      </c>
      <c r="AI243" s="17"/>
    </row>
    <row r="244" spans="1:35" x14ac:dyDescent="0.2">
      <c r="O244" s="16">
        <v>43406</v>
      </c>
      <c r="P244" s="184" t="s">
        <v>132</v>
      </c>
      <c r="Q244" s="17">
        <v>20472.78</v>
      </c>
      <c r="R244" s="16">
        <v>43557</v>
      </c>
      <c r="S244" s="184" t="s">
        <v>132</v>
      </c>
      <c r="T244" s="17">
        <v>6037.61</v>
      </c>
      <c r="U244" s="16">
        <v>44092</v>
      </c>
      <c r="V244" s="184" t="s">
        <v>132</v>
      </c>
      <c r="W244" s="17">
        <v>47021.62</v>
      </c>
      <c r="X244" s="16">
        <v>44446</v>
      </c>
      <c r="Y244" s="184" t="s">
        <v>132</v>
      </c>
      <c r="Z244" s="17">
        <v>26236.9</v>
      </c>
      <c r="AA244" s="16">
        <v>44818</v>
      </c>
      <c r="AB244" s="184" t="s">
        <v>132</v>
      </c>
      <c r="AC244" s="17">
        <v>26192.639999999999</v>
      </c>
    </row>
    <row r="245" spans="1:35" x14ac:dyDescent="0.2">
      <c r="O245" s="16">
        <v>43434</v>
      </c>
      <c r="P245" s="604" t="s">
        <v>132</v>
      </c>
      <c r="Q245" s="17">
        <v>13738.74</v>
      </c>
      <c r="R245" s="16">
        <v>43759</v>
      </c>
      <c r="S245" s="184" t="s">
        <v>132</v>
      </c>
      <c r="T245" s="17">
        <v>15078.72</v>
      </c>
      <c r="AA245" s="16">
        <v>44854</v>
      </c>
      <c r="AB245" s="184" t="s">
        <v>132</v>
      </c>
      <c r="AC245" s="17">
        <v>5133.24</v>
      </c>
    </row>
    <row r="246" spans="1:35" ht="54" x14ac:dyDescent="0.25">
      <c r="A246" s="114" t="s">
        <v>315</v>
      </c>
      <c r="B246" s="396"/>
      <c r="C246" s="396"/>
      <c r="D246" s="396"/>
      <c r="E246" s="396"/>
      <c r="F246" s="396"/>
      <c r="G246" s="396"/>
      <c r="H246" s="396"/>
      <c r="I246" s="396"/>
      <c r="J246" s="396"/>
      <c r="K246" s="396"/>
      <c r="L246" s="396"/>
      <c r="M246" s="396"/>
      <c r="N246" s="396"/>
      <c r="O246" s="396"/>
      <c r="P246" s="396"/>
      <c r="Q246" s="377">
        <f>Q247+Q248</f>
        <v>396676</v>
      </c>
      <c r="R246" s="427"/>
      <c r="S246" s="427"/>
      <c r="T246" s="427">
        <f>SUM(T247:T248)</f>
        <v>270816</v>
      </c>
      <c r="U246" s="724"/>
      <c r="V246" s="724"/>
      <c r="W246" s="724">
        <f>W247+W248</f>
        <v>114080</v>
      </c>
      <c r="X246" s="724"/>
      <c r="Y246" s="724"/>
      <c r="Z246" s="724">
        <f>Z247+Z248+Z249</f>
        <v>325316</v>
      </c>
      <c r="AA246" s="894"/>
      <c r="AB246" s="894"/>
      <c r="AC246" s="894">
        <f>AC247</f>
        <v>150300.54999999999</v>
      </c>
      <c r="AD246" s="894"/>
      <c r="AE246" s="894"/>
      <c r="AF246" s="894"/>
      <c r="AG246" s="125">
        <f>Q246+T246+W246+Z246+AC246</f>
        <v>1257188.55</v>
      </c>
    </row>
    <row r="247" spans="1:35" x14ac:dyDescent="0.2">
      <c r="O247" s="16">
        <v>43413</v>
      </c>
      <c r="P247" s="184" t="s">
        <v>132</v>
      </c>
      <c r="Q247" s="17">
        <v>302560</v>
      </c>
      <c r="R247" s="16">
        <v>43489</v>
      </c>
      <c r="S247" s="604" t="s">
        <v>132</v>
      </c>
      <c r="T247" s="17">
        <v>161820</v>
      </c>
      <c r="U247" s="16">
        <v>44035</v>
      </c>
      <c r="V247" s="184" t="s">
        <v>132</v>
      </c>
      <c r="W247" s="17">
        <v>114080</v>
      </c>
      <c r="X247" s="16">
        <v>44285</v>
      </c>
      <c r="Y247" s="184" t="s">
        <v>132</v>
      </c>
      <c r="Z247" s="17">
        <v>17005.03</v>
      </c>
      <c r="AA247" s="16">
        <v>44580</v>
      </c>
      <c r="AB247" s="184" t="s">
        <v>132</v>
      </c>
      <c r="AC247" s="17">
        <v>150300.54999999999</v>
      </c>
    </row>
    <row r="248" spans="1:35" x14ac:dyDescent="0.2">
      <c r="O248" s="16">
        <v>43420</v>
      </c>
      <c r="P248" s="184" t="s">
        <v>132</v>
      </c>
      <c r="Q248" s="17">
        <v>94116</v>
      </c>
      <c r="R248" s="16">
        <v>43630</v>
      </c>
      <c r="S248" s="184" t="s">
        <v>132</v>
      </c>
      <c r="T248" s="17">
        <v>108996</v>
      </c>
      <c r="X248" s="16">
        <v>44525</v>
      </c>
      <c r="Y248" s="184" t="s">
        <v>132</v>
      </c>
      <c r="Z248" s="17">
        <v>201422.97</v>
      </c>
    </row>
    <row r="249" spans="1:35" x14ac:dyDescent="0.2">
      <c r="O249" s="16"/>
      <c r="P249" s="184"/>
      <c r="R249" s="16"/>
      <c r="S249" s="184"/>
      <c r="X249" s="16">
        <v>44296</v>
      </c>
      <c r="Y249" s="184" t="s">
        <v>132</v>
      </c>
      <c r="Z249" s="17">
        <v>106888</v>
      </c>
    </row>
    <row r="250" spans="1:35" ht="58.5" customHeight="1" x14ac:dyDescent="0.25">
      <c r="A250" s="599" t="s">
        <v>114</v>
      </c>
      <c r="B250" s="380"/>
      <c r="C250" s="380"/>
      <c r="D250" s="380"/>
      <c r="E250" s="380"/>
      <c r="F250" s="380"/>
      <c r="G250" s="380"/>
      <c r="H250" s="380"/>
      <c r="I250" s="380"/>
      <c r="J250" s="380"/>
      <c r="K250" s="380"/>
      <c r="L250" s="380"/>
      <c r="M250" s="380"/>
      <c r="N250" s="380"/>
      <c r="O250" s="380"/>
      <c r="P250" s="380"/>
      <c r="Q250" s="111">
        <f>Q251</f>
        <v>58860.33</v>
      </c>
      <c r="R250" s="193"/>
      <c r="S250" s="193"/>
      <c r="T250" s="193">
        <f>T251+T252</f>
        <v>125328.15</v>
      </c>
      <c r="U250" s="722"/>
      <c r="V250" s="722"/>
      <c r="W250" s="722">
        <f>W251+W252</f>
        <v>145115.70000000001</v>
      </c>
      <c r="X250" s="722"/>
      <c r="Y250" s="722"/>
      <c r="Z250" s="722">
        <f>Z251+Z252+Z253</f>
        <v>220460.7</v>
      </c>
      <c r="AA250" s="896"/>
      <c r="AB250" s="896"/>
      <c r="AC250" s="896">
        <f>AC251+AC252+AC253</f>
        <v>351981.20999999996</v>
      </c>
      <c r="AD250" s="896"/>
      <c r="AE250" s="896"/>
      <c r="AF250" s="896"/>
      <c r="AG250" s="102">
        <f>Q250+T250+W250+Z250+AC250</f>
        <v>901746.09</v>
      </c>
    </row>
    <row r="251" spans="1:35" x14ac:dyDescent="0.2">
      <c r="O251" s="16">
        <v>43423</v>
      </c>
      <c r="P251" s="184" t="s">
        <v>132</v>
      </c>
      <c r="Q251" s="17">
        <v>58860.33</v>
      </c>
      <c r="R251" s="16">
        <v>43626</v>
      </c>
      <c r="S251" s="184" t="s">
        <v>132</v>
      </c>
      <c r="T251" s="17">
        <v>72959.679999999993</v>
      </c>
      <c r="U251" s="16">
        <v>43965</v>
      </c>
      <c r="V251" s="184" t="s">
        <v>132</v>
      </c>
      <c r="W251" s="17">
        <v>77738.399999999994</v>
      </c>
      <c r="X251" s="16">
        <v>44223</v>
      </c>
      <c r="Y251" s="184" t="s">
        <v>132</v>
      </c>
      <c r="Z251" s="17">
        <v>100123.2</v>
      </c>
      <c r="AA251" s="16">
        <v>44750</v>
      </c>
      <c r="AB251" s="184" t="s">
        <v>132</v>
      </c>
      <c r="AC251" s="17">
        <v>277521.98</v>
      </c>
    </row>
    <row r="252" spans="1:35" x14ac:dyDescent="0.2">
      <c r="R252" s="16">
        <v>43819</v>
      </c>
      <c r="S252" s="184" t="s">
        <v>132</v>
      </c>
      <c r="T252" s="17">
        <v>52368.47</v>
      </c>
      <c r="U252" s="16">
        <v>44169</v>
      </c>
      <c r="V252" s="184" t="s">
        <v>132</v>
      </c>
      <c r="W252" s="17">
        <v>67377.3</v>
      </c>
      <c r="X252" s="16">
        <v>44271</v>
      </c>
      <c r="Y252" s="184" t="s">
        <v>132</v>
      </c>
      <c r="Z252" s="17">
        <v>81628.44</v>
      </c>
      <c r="AA252" s="16">
        <v>44847</v>
      </c>
      <c r="AB252" s="184" t="s">
        <v>132</v>
      </c>
      <c r="AC252" s="17">
        <v>74459.23</v>
      </c>
    </row>
    <row r="253" spans="1:35" x14ac:dyDescent="0.2">
      <c r="X253" s="16">
        <v>44462</v>
      </c>
      <c r="Y253" s="184" t="s">
        <v>132</v>
      </c>
      <c r="Z253" s="17">
        <v>38709.06</v>
      </c>
    </row>
    <row r="254" spans="1:35" ht="33.75" customHeight="1" x14ac:dyDescent="0.25">
      <c r="A254" s="114" t="s">
        <v>329</v>
      </c>
      <c r="B254" s="396"/>
      <c r="C254" s="396"/>
      <c r="D254" s="396"/>
      <c r="E254" s="396"/>
      <c r="F254" s="396"/>
      <c r="G254" s="396"/>
      <c r="H254" s="396"/>
      <c r="I254" s="396"/>
      <c r="J254" s="396"/>
      <c r="K254" s="396"/>
      <c r="L254" s="396"/>
      <c r="M254" s="396"/>
      <c r="N254" s="396"/>
      <c r="O254" s="396"/>
      <c r="P254" s="396"/>
      <c r="Q254" s="377">
        <f>Q255</f>
        <v>36706.239999999998</v>
      </c>
      <c r="R254" s="427"/>
      <c r="S254" s="427"/>
      <c r="T254" s="427">
        <f>SUM(T255:T255)</f>
        <v>126870.25</v>
      </c>
      <c r="U254" s="724"/>
      <c r="V254" s="724"/>
      <c r="W254" s="724"/>
      <c r="X254" s="724"/>
      <c r="Y254" s="724"/>
      <c r="Z254" s="724"/>
      <c r="AA254" s="894"/>
      <c r="AB254" s="894"/>
      <c r="AC254" s="894"/>
      <c r="AD254" s="894"/>
      <c r="AE254" s="894"/>
      <c r="AF254" s="894"/>
      <c r="AG254" s="125">
        <f>Q254+T254</f>
        <v>163576.49</v>
      </c>
    </row>
    <row r="255" spans="1:35" x14ac:dyDescent="0.2">
      <c r="O255" s="16">
        <v>43389</v>
      </c>
      <c r="P255" s="184" t="s">
        <v>132</v>
      </c>
      <c r="Q255" s="17">
        <v>36706.239999999998</v>
      </c>
      <c r="R255" s="16">
        <v>43553</v>
      </c>
      <c r="S255" s="604" t="s">
        <v>132</v>
      </c>
      <c r="T255" s="17">
        <v>126870.25</v>
      </c>
    </row>
    <row r="256" spans="1:35" ht="54" x14ac:dyDescent="0.25">
      <c r="A256" s="114" t="s">
        <v>145</v>
      </c>
      <c r="B256" s="675"/>
      <c r="C256" s="675"/>
      <c r="D256" s="117"/>
      <c r="E256" s="117"/>
      <c r="F256" s="396"/>
      <c r="G256" s="396"/>
      <c r="H256" s="396"/>
      <c r="I256" s="396"/>
      <c r="J256" s="396"/>
      <c r="K256" s="396"/>
      <c r="L256" s="396"/>
      <c r="M256" s="396"/>
      <c r="N256" s="396"/>
      <c r="O256" s="396"/>
      <c r="P256" s="396"/>
      <c r="Q256" s="377">
        <f>Q257</f>
        <v>42733.95</v>
      </c>
      <c r="R256" s="427"/>
      <c r="S256" s="427"/>
      <c r="T256" s="427">
        <f>SUM(T257:T257)</f>
        <v>16962.46</v>
      </c>
      <c r="U256" s="724"/>
      <c r="V256" s="724"/>
      <c r="W256" s="724"/>
      <c r="X256" s="724"/>
      <c r="Y256" s="724"/>
      <c r="Z256" s="724"/>
      <c r="AA256" s="894"/>
      <c r="AB256" s="894"/>
      <c r="AC256" s="894"/>
      <c r="AD256" s="894"/>
      <c r="AE256" s="894"/>
      <c r="AF256" s="894"/>
      <c r="AG256" s="125">
        <f>Q256+T256</f>
        <v>59696.409999999996</v>
      </c>
    </row>
    <row r="257" spans="1:33" x14ac:dyDescent="0.2">
      <c r="O257" s="16">
        <v>43445</v>
      </c>
      <c r="P257" s="604" t="s">
        <v>856</v>
      </c>
      <c r="Q257" s="17">
        <v>42733.95</v>
      </c>
      <c r="R257" s="16">
        <v>43572</v>
      </c>
      <c r="S257" s="184" t="s">
        <v>132</v>
      </c>
      <c r="T257" s="17">
        <v>16962.46</v>
      </c>
    </row>
    <row r="258" spans="1:33" ht="54" x14ac:dyDescent="0.25">
      <c r="A258" s="114" t="s">
        <v>354</v>
      </c>
      <c r="B258" s="396"/>
      <c r="C258" s="396"/>
      <c r="D258" s="396"/>
      <c r="E258" s="396"/>
      <c r="F258" s="396"/>
      <c r="G258" s="396"/>
      <c r="H258" s="396"/>
      <c r="I258" s="396"/>
      <c r="J258" s="396"/>
      <c r="K258" s="396"/>
      <c r="L258" s="396"/>
      <c r="M258" s="396"/>
      <c r="N258" s="396"/>
      <c r="O258" s="396"/>
      <c r="P258" s="396"/>
      <c r="Q258" s="396"/>
      <c r="R258" s="420">
        <v>43472</v>
      </c>
      <c r="S258" s="421" t="s">
        <v>132</v>
      </c>
      <c r="T258" s="377">
        <v>29685.82</v>
      </c>
      <c r="U258" s="724"/>
      <c r="V258" s="724"/>
      <c r="W258" s="724"/>
      <c r="X258" s="724"/>
      <c r="Y258" s="724"/>
      <c r="Z258" s="724"/>
      <c r="AA258" s="894"/>
      <c r="AB258" s="894"/>
      <c r="AC258" s="894"/>
      <c r="AD258" s="894"/>
      <c r="AE258" s="894"/>
      <c r="AF258" s="894"/>
      <c r="AG258" s="125">
        <f>T258</f>
        <v>29685.82</v>
      </c>
    </row>
    <row r="259" spans="1:33" ht="18" x14ac:dyDescent="0.25">
      <c r="A259" s="114" t="s">
        <v>835</v>
      </c>
      <c r="B259" s="114"/>
      <c r="C259" s="114"/>
      <c r="D259" s="114"/>
      <c r="E259" s="114"/>
      <c r="F259" s="114"/>
      <c r="G259" s="114"/>
      <c r="H259" s="114"/>
      <c r="I259" s="114"/>
      <c r="J259" s="114"/>
      <c r="K259" s="114"/>
      <c r="L259" s="114"/>
      <c r="M259" s="114"/>
      <c r="N259" s="114"/>
      <c r="O259" s="114"/>
      <c r="P259" s="114"/>
      <c r="Q259" s="114"/>
      <c r="R259" s="420">
        <v>43525</v>
      </c>
      <c r="S259" s="421" t="s">
        <v>132</v>
      </c>
      <c r="T259" s="377">
        <v>14322</v>
      </c>
      <c r="U259" s="724"/>
      <c r="V259" s="724"/>
      <c r="W259" s="724"/>
      <c r="X259" s="724"/>
      <c r="Y259" s="724"/>
      <c r="Z259" s="724"/>
      <c r="AA259" s="894"/>
      <c r="AB259" s="894"/>
      <c r="AC259" s="894"/>
      <c r="AD259" s="894"/>
      <c r="AE259" s="894"/>
      <c r="AF259" s="894"/>
      <c r="AG259" s="125">
        <f>T259</f>
        <v>14322</v>
      </c>
    </row>
    <row r="260" spans="1:33" ht="18" x14ac:dyDescent="0.25">
      <c r="A260" s="114" t="s">
        <v>838</v>
      </c>
      <c r="B260" s="114"/>
      <c r="C260" s="114"/>
      <c r="D260" s="114"/>
      <c r="E260" s="114"/>
      <c r="F260" s="114"/>
      <c r="G260" s="114"/>
      <c r="H260" s="114"/>
      <c r="I260" s="114"/>
      <c r="J260" s="114"/>
      <c r="K260" s="114"/>
      <c r="L260" s="114"/>
      <c r="M260" s="114"/>
      <c r="N260" s="114"/>
      <c r="O260" s="114"/>
      <c r="P260" s="114"/>
      <c r="Q260" s="114"/>
      <c r="R260" s="420">
        <v>43525</v>
      </c>
      <c r="S260" s="421" t="s">
        <v>132</v>
      </c>
      <c r="T260" s="377">
        <v>10593.64</v>
      </c>
      <c r="U260" s="724"/>
      <c r="V260" s="724"/>
      <c r="W260" s="724"/>
      <c r="X260" s="724"/>
      <c r="Y260" s="724"/>
      <c r="Z260" s="724"/>
      <c r="AA260" s="894"/>
      <c r="AB260" s="894"/>
      <c r="AC260" s="894"/>
      <c r="AD260" s="894"/>
      <c r="AE260" s="894"/>
      <c r="AF260" s="894"/>
      <c r="AG260" s="125">
        <f>T260</f>
        <v>10593.64</v>
      </c>
    </row>
    <row r="261" spans="1:33" ht="36" x14ac:dyDescent="0.25">
      <c r="A261" s="114" t="s">
        <v>735</v>
      </c>
      <c r="B261" s="114"/>
      <c r="C261" s="114"/>
      <c r="D261" s="114"/>
      <c r="E261" s="114"/>
      <c r="F261" s="114"/>
      <c r="G261" s="114"/>
      <c r="H261" s="114"/>
      <c r="I261" s="114"/>
      <c r="J261" s="114"/>
      <c r="K261" s="114"/>
      <c r="L261" s="114"/>
      <c r="M261" s="114"/>
      <c r="N261" s="114"/>
      <c r="O261" s="114"/>
      <c r="P261" s="114"/>
      <c r="Q261" s="114"/>
      <c r="R261" s="420">
        <v>43598</v>
      </c>
      <c r="S261" s="421" t="s">
        <v>132</v>
      </c>
      <c r="T261" s="377">
        <v>34450.370000000003</v>
      </c>
      <c r="U261" s="724"/>
      <c r="V261" s="724"/>
      <c r="W261" s="724"/>
      <c r="X261" s="724"/>
      <c r="Y261" s="724"/>
      <c r="Z261" s="724"/>
      <c r="AA261" s="894"/>
      <c r="AB261" s="894"/>
      <c r="AC261" s="894"/>
      <c r="AD261" s="894"/>
      <c r="AE261" s="894"/>
      <c r="AF261" s="894"/>
      <c r="AG261" s="125">
        <f>T261</f>
        <v>34450.370000000003</v>
      </c>
    </row>
    <row r="262" spans="1:33" ht="36" x14ac:dyDescent="0.25">
      <c r="A262" s="114" t="s">
        <v>736</v>
      </c>
      <c r="B262" s="114"/>
      <c r="C262" s="114"/>
      <c r="D262" s="114"/>
      <c r="E262" s="114"/>
      <c r="F262" s="114"/>
      <c r="G262" s="114"/>
      <c r="H262" s="114"/>
      <c r="I262" s="114"/>
      <c r="J262" s="114"/>
      <c r="K262" s="114"/>
      <c r="L262" s="114"/>
      <c r="M262" s="114"/>
      <c r="N262" s="114"/>
      <c r="O262" s="114"/>
      <c r="P262" s="114"/>
      <c r="Q262" s="114"/>
      <c r="R262" s="420">
        <v>43600</v>
      </c>
      <c r="S262" s="421" t="s">
        <v>132</v>
      </c>
      <c r="T262" s="377">
        <v>34809.279999999999</v>
      </c>
      <c r="U262" s="724"/>
      <c r="V262" s="724"/>
      <c r="W262" s="724"/>
      <c r="X262" s="724"/>
      <c r="Y262" s="724"/>
      <c r="Z262" s="724"/>
      <c r="AA262" s="894"/>
      <c r="AB262" s="894"/>
      <c r="AC262" s="894"/>
      <c r="AD262" s="894"/>
      <c r="AE262" s="894"/>
      <c r="AF262" s="894"/>
      <c r="AG262" s="125">
        <f>T262</f>
        <v>34809.279999999999</v>
      </c>
    </row>
    <row r="263" spans="1:33" ht="36" x14ac:dyDescent="0.25">
      <c r="A263" s="114" t="s">
        <v>665</v>
      </c>
      <c r="B263" s="114"/>
      <c r="C263" s="114"/>
      <c r="D263" s="114"/>
      <c r="E263" s="114"/>
      <c r="F263" s="114"/>
      <c r="G263" s="114"/>
      <c r="H263" s="114"/>
      <c r="I263" s="114"/>
      <c r="J263" s="114"/>
      <c r="K263" s="114"/>
      <c r="L263" s="114"/>
      <c r="M263" s="114"/>
      <c r="N263" s="114"/>
      <c r="O263" s="114"/>
      <c r="P263" s="114"/>
      <c r="Q263" s="114"/>
      <c r="R263" s="114"/>
      <c r="S263" s="114"/>
      <c r="T263" s="377">
        <f>SUM(T264:T264)</f>
        <v>49743.64</v>
      </c>
      <c r="U263" s="724"/>
      <c r="V263" s="724"/>
      <c r="W263" s="724">
        <f>W264</f>
        <v>126167.52</v>
      </c>
      <c r="X263" s="724"/>
      <c r="Y263" s="724"/>
      <c r="Z263" s="724"/>
      <c r="AA263" s="894"/>
      <c r="AB263" s="894"/>
      <c r="AC263" s="894"/>
      <c r="AD263" s="894"/>
      <c r="AE263" s="894"/>
      <c r="AF263" s="894"/>
      <c r="AG263" s="125">
        <f>T263+W263</f>
        <v>175911.16</v>
      </c>
    </row>
    <row r="264" spans="1:33" ht="15" x14ac:dyDescent="0.2">
      <c r="A264" s="388"/>
      <c r="R264" s="16">
        <v>43600</v>
      </c>
      <c r="S264" s="184" t="s">
        <v>132</v>
      </c>
      <c r="T264" s="17">
        <v>49743.64</v>
      </c>
      <c r="U264" s="16">
        <v>43840</v>
      </c>
      <c r="V264" s="184" t="s">
        <v>132</v>
      </c>
      <c r="W264" s="17">
        <v>126167.52</v>
      </c>
    </row>
    <row r="265" spans="1:33" ht="54" x14ac:dyDescent="0.25">
      <c r="A265" s="28" t="s">
        <v>854</v>
      </c>
      <c r="B265" s="28"/>
      <c r="C265" s="28"/>
      <c r="D265" s="28"/>
      <c r="E265" s="28"/>
      <c r="F265" s="28"/>
      <c r="G265" s="28"/>
      <c r="H265" s="28"/>
      <c r="I265" s="28"/>
      <c r="J265" s="28"/>
      <c r="K265" s="28"/>
      <c r="L265" s="28"/>
      <c r="M265" s="28"/>
      <c r="N265" s="28"/>
      <c r="O265" s="28"/>
      <c r="P265" s="28"/>
      <c r="Q265" s="28"/>
      <c r="R265" s="28"/>
      <c r="S265" s="28"/>
      <c r="T265" s="111">
        <f>T266+T267</f>
        <v>3720</v>
      </c>
      <c r="U265" s="722"/>
      <c r="V265" s="722"/>
      <c r="W265" s="722">
        <f>W266</f>
        <v>9858</v>
      </c>
      <c r="X265" s="722"/>
      <c r="Y265" s="722"/>
      <c r="Z265" s="722">
        <f>Z266</f>
        <v>6448</v>
      </c>
      <c r="AA265" s="896"/>
      <c r="AB265" s="896"/>
      <c r="AC265" s="896"/>
      <c r="AD265" s="896"/>
      <c r="AE265" s="896"/>
      <c r="AF265" s="896"/>
      <c r="AG265" s="102">
        <f>T265+W265+Z265</f>
        <v>20026</v>
      </c>
    </row>
    <row r="266" spans="1:33" x14ac:dyDescent="0.2">
      <c r="R266" s="16">
        <v>43616</v>
      </c>
      <c r="S266" s="184" t="s">
        <v>132</v>
      </c>
      <c r="T266" s="17">
        <v>3720</v>
      </c>
      <c r="U266" s="16">
        <v>43899</v>
      </c>
      <c r="V266" s="184" t="s">
        <v>132</v>
      </c>
      <c r="W266" s="17">
        <v>9858</v>
      </c>
      <c r="X266" s="16">
        <v>44229</v>
      </c>
      <c r="Y266" s="184" t="s">
        <v>132</v>
      </c>
      <c r="Z266" s="17">
        <v>6448</v>
      </c>
    </row>
    <row r="269" spans="1:33" ht="36" x14ac:dyDescent="0.25">
      <c r="A269" s="28" t="s">
        <v>25</v>
      </c>
      <c r="B269" s="28"/>
      <c r="C269" s="28"/>
      <c r="D269" s="28"/>
      <c r="E269" s="28"/>
      <c r="F269" s="28"/>
      <c r="G269" s="28"/>
      <c r="H269" s="28"/>
      <c r="I269" s="28"/>
      <c r="J269" s="28"/>
      <c r="K269" s="28"/>
      <c r="L269" s="28"/>
      <c r="M269" s="28"/>
      <c r="N269" s="28"/>
      <c r="O269" s="28"/>
      <c r="P269" s="28"/>
      <c r="Q269" s="28"/>
      <c r="R269" s="28"/>
      <c r="S269" s="28"/>
      <c r="T269" s="111">
        <f>T270+T271</f>
        <v>15137.18</v>
      </c>
      <c r="U269" s="722"/>
      <c r="V269" s="722"/>
      <c r="W269" s="722"/>
      <c r="X269" s="722"/>
      <c r="Y269" s="722"/>
      <c r="Z269" s="722"/>
      <c r="AA269" s="896"/>
      <c r="AB269" s="896"/>
      <c r="AC269" s="896"/>
      <c r="AD269" s="896"/>
      <c r="AE269" s="896"/>
      <c r="AF269" s="896"/>
      <c r="AG269" s="102">
        <f>T269</f>
        <v>15137.18</v>
      </c>
    </row>
    <row r="270" spans="1:33" x14ac:dyDescent="0.2">
      <c r="R270" s="16">
        <v>43634</v>
      </c>
      <c r="S270" s="184" t="s">
        <v>132</v>
      </c>
      <c r="T270" s="17">
        <v>11747.14</v>
      </c>
    </row>
    <row r="271" spans="1:33" x14ac:dyDescent="0.2">
      <c r="R271" s="16">
        <v>43634</v>
      </c>
      <c r="S271" s="184" t="s">
        <v>132</v>
      </c>
      <c r="T271" s="17">
        <v>3390.04</v>
      </c>
    </row>
    <row r="272" spans="1:33" x14ac:dyDescent="0.2">
      <c r="R272" s="16"/>
    </row>
    <row r="273" spans="1:33" ht="36" x14ac:dyDescent="0.25">
      <c r="A273" s="28" t="s">
        <v>920</v>
      </c>
      <c r="B273" s="28"/>
      <c r="C273" s="28"/>
      <c r="D273" s="28"/>
      <c r="E273" s="28"/>
      <c r="F273" s="28"/>
      <c r="G273" s="28"/>
      <c r="H273" s="28"/>
      <c r="I273" s="28"/>
      <c r="J273" s="28"/>
      <c r="K273" s="28"/>
      <c r="L273" s="28"/>
      <c r="M273" s="28"/>
      <c r="N273" s="28"/>
      <c r="O273" s="28"/>
      <c r="P273" s="28"/>
      <c r="Q273" s="28"/>
      <c r="R273" s="391">
        <v>43426</v>
      </c>
      <c r="S273" s="597" t="s">
        <v>132</v>
      </c>
      <c r="T273" s="111">
        <v>31584.18</v>
      </c>
      <c r="U273" s="722"/>
      <c r="V273" s="722"/>
      <c r="W273" s="722"/>
      <c r="X273" s="722"/>
      <c r="Y273" s="722"/>
      <c r="Z273" s="722"/>
      <c r="AA273" s="896"/>
      <c r="AB273" s="896"/>
      <c r="AC273" s="896"/>
      <c r="AD273" s="896"/>
      <c r="AE273" s="896"/>
      <c r="AF273" s="896"/>
      <c r="AG273" s="102">
        <f>T273</f>
        <v>31584.18</v>
      </c>
    </row>
    <row r="279" spans="1:33" ht="36" x14ac:dyDescent="0.25">
      <c r="A279" s="114" t="s">
        <v>322</v>
      </c>
      <c r="B279" s="114"/>
      <c r="C279" s="114"/>
      <c r="D279" s="114"/>
      <c r="E279" s="114"/>
      <c r="F279" s="114"/>
      <c r="G279" s="114"/>
      <c r="H279" s="114"/>
      <c r="I279" s="114"/>
      <c r="J279" s="114"/>
      <c r="K279" s="114"/>
      <c r="L279" s="114"/>
      <c r="M279" s="114"/>
      <c r="N279" s="114"/>
      <c r="O279" s="114"/>
      <c r="P279" s="114"/>
      <c r="Q279" s="114"/>
      <c r="R279" s="114"/>
      <c r="S279" s="114"/>
      <c r="T279" s="377">
        <f>T280</f>
        <v>9875.76</v>
      </c>
      <c r="U279" s="724"/>
      <c r="V279" s="724"/>
      <c r="W279" s="724">
        <f>SUM(W280:W280)</f>
        <v>63363.06</v>
      </c>
      <c r="X279" s="724"/>
      <c r="Y279" s="724"/>
      <c r="Z279" s="724">
        <f>Z280</f>
        <v>41964.959999999999</v>
      </c>
      <c r="AA279" s="894"/>
      <c r="AB279" s="894"/>
      <c r="AC279" s="894">
        <f>AC280</f>
        <v>5423.8</v>
      </c>
      <c r="AD279" s="894"/>
      <c r="AE279" s="894"/>
      <c r="AF279" s="894"/>
      <c r="AG279" s="125">
        <f>T279+W279+Z279+AC280</f>
        <v>120627.58</v>
      </c>
    </row>
    <row r="280" spans="1:33" x14ac:dyDescent="0.2">
      <c r="R280" s="16">
        <v>43686</v>
      </c>
      <c r="T280" s="17">
        <v>9875.76</v>
      </c>
      <c r="U280" s="16">
        <v>44176</v>
      </c>
      <c r="V280" s="184" t="s">
        <v>132</v>
      </c>
      <c r="W280" s="17">
        <v>63363.06</v>
      </c>
      <c r="X280" s="16">
        <v>44370</v>
      </c>
      <c r="Y280" s="184" t="s">
        <v>132</v>
      </c>
      <c r="Z280" s="17">
        <v>41964.959999999999</v>
      </c>
      <c r="AA280" s="16">
        <v>44657</v>
      </c>
      <c r="AC280" s="17">
        <v>5423.8</v>
      </c>
    </row>
    <row r="281" spans="1:33" ht="72" x14ac:dyDescent="0.25">
      <c r="A281" s="28" t="s">
        <v>758</v>
      </c>
      <c r="B281" s="28"/>
      <c r="C281" s="28"/>
      <c r="D281" s="28"/>
      <c r="E281" s="28"/>
      <c r="F281" s="28"/>
      <c r="G281" s="28"/>
      <c r="H281" s="28"/>
      <c r="I281" s="28"/>
      <c r="J281" s="28"/>
      <c r="K281" s="28"/>
      <c r="L281" s="28"/>
      <c r="M281" s="28"/>
      <c r="N281" s="28"/>
      <c r="O281" s="28"/>
      <c r="P281" s="28"/>
      <c r="Q281" s="28"/>
      <c r="R281" s="28"/>
      <c r="S281" s="28"/>
      <c r="T281" s="111">
        <f>T282+T283+T284</f>
        <v>3100</v>
      </c>
      <c r="U281" s="722"/>
      <c r="V281" s="722"/>
      <c r="W281" s="722"/>
      <c r="X281" s="722"/>
      <c r="Y281" s="722"/>
      <c r="Z281" s="722"/>
      <c r="AA281" s="896"/>
      <c r="AB281" s="896"/>
      <c r="AC281" s="896"/>
      <c r="AD281" s="896"/>
      <c r="AE281" s="896"/>
      <c r="AF281" s="896"/>
      <c r="AG281" s="102">
        <f>T281</f>
        <v>3100</v>
      </c>
    </row>
    <row r="282" spans="1:33" x14ac:dyDescent="0.2">
      <c r="R282" s="16">
        <v>43711</v>
      </c>
      <c r="T282" s="17">
        <v>3100</v>
      </c>
    </row>
    <row r="287" spans="1:33" ht="54" x14ac:dyDescent="0.25">
      <c r="A287" s="114" t="s">
        <v>759</v>
      </c>
      <c r="B287" s="675"/>
      <c r="C287" s="675"/>
      <c r="D287" s="117"/>
      <c r="E287" s="117"/>
      <c r="F287" s="117"/>
      <c r="G287" s="675"/>
      <c r="H287" s="675"/>
      <c r="I287" s="117"/>
      <c r="J287" s="117"/>
      <c r="K287" s="114"/>
      <c r="L287" s="114"/>
      <c r="M287" s="114"/>
      <c r="N287" s="114"/>
      <c r="O287" s="114"/>
      <c r="P287" s="114"/>
      <c r="Q287" s="114"/>
      <c r="R287" s="114"/>
      <c r="S287" s="114"/>
      <c r="T287" s="377">
        <f>SUM(T288:T289)</f>
        <v>45384</v>
      </c>
      <c r="U287" s="724"/>
      <c r="V287" s="724"/>
      <c r="W287" s="724">
        <f>W288</f>
        <v>18897.439999999999</v>
      </c>
      <c r="X287" s="724"/>
      <c r="Y287" s="724"/>
      <c r="Z287" s="724">
        <f>Z288</f>
        <v>3918.34</v>
      </c>
      <c r="AA287" s="894"/>
      <c r="AB287" s="894"/>
      <c r="AC287" s="894"/>
      <c r="AD287" s="894"/>
      <c r="AE287" s="894"/>
      <c r="AF287" s="894"/>
      <c r="AG287" s="125">
        <f>T287+W287+Z287</f>
        <v>68199.78</v>
      </c>
    </row>
    <row r="288" spans="1:33" x14ac:dyDescent="0.2">
      <c r="R288" s="16">
        <v>43712</v>
      </c>
      <c r="S288" s="184" t="s">
        <v>132</v>
      </c>
      <c r="T288" s="17">
        <v>12846.54</v>
      </c>
      <c r="U288" s="16">
        <v>44069</v>
      </c>
      <c r="V288" s="184" t="s">
        <v>132</v>
      </c>
      <c r="W288" s="17">
        <v>18897.439999999999</v>
      </c>
      <c r="X288" s="16">
        <v>44538</v>
      </c>
      <c r="Y288" s="184" t="s">
        <v>132</v>
      </c>
      <c r="Z288" s="17">
        <v>3918.34</v>
      </c>
    </row>
    <row r="289" spans="1:33" x14ac:dyDescent="0.2">
      <c r="R289" s="16">
        <v>43808</v>
      </c>
      <c r="S289" s="184" t="s">
        <v>132</v>
      </c>
      <c r="T289" s="17">
        <v>32537.46</v>
      </c>
    </row>
    <row r="290" spans="1:33" ht="36" x14ac:dyDescent="0.25">
      <c r="A290" s="114" t="s">
        <v>667</v>
      </c>
      <c r="B290" s="114"/>
      <c r="C290" s="114"/>
      <c r="D290" s="114"/>
      <c r="E290" s="114"/>
      <c r="F290" s="114"/>
      <c r="G290" s="114"/>
      <c r="H290" s="114"/>
      <c r="I290" s="114"/>
      <c r="J290" s="114"/>
      <c r="K290" s="114"/>
      <c r="L290" s="114"/>
      <c r="M290" s="114"/>
      <c r="N290" s="114"/>
      <c r="O290" s="114"/>
      <c r="P290" s="114"/>
      <c r="Q290" s="114"/>
      <c r="R290" s="114"/>
      <c r="S290" s="114"/>
      <c r="T290" s="377">
        <f>T291+T292</f>
        <v>183670.78</v>
      </c>
      <c r="U290" s="724"/>
      <c r="V290" s="724"/>
      <c r="W290" s="724"/>
      <c r="X290" s="724"/>
      <c r="Y290" s="724"/>
      <c r="Z290" s="724"/>
      <c r="AA290" s="894"/>
      <c r="AB290" s="894"/>
      <c r="AC290" s="894"/>
      <c r="AD290" s="894"/>
      <c r="AE290" s="894"/>
      <c r="AF290" s="894"/>
      <c r="AG290" s="125">
        <f>T290</f>
        <v>183670.78</v>
      </c>
    </row>
    <row r="291" spans="1:33" x14ac:dyDescent="0.2">
      <c r="R291" s="16">
        <v>43732</v>
      </c>
      <c r="S291" s="101" t="s">
        <v>132</v>
      </c>
      <c r="T291" s="17">
        <v>77447.740000000005</v>
      </c>
    </row>
    <row r="292" spans="1:33" x14ac:dyDescent="0.2">
      <c r="R292" s="16">
        <v>43776</v>
      </c>
      <c r="S292" s="101" t="s">
        <v>132</v>
      </c>
      <c r="T292" s="17">
        <v>106223.03999999999</v>
      </c>
    </row>
    <row r="293" spans="1:33" ht="54" x14ac:dyDescent="0.25">
      <c r="A293" s="114" t="s">
        <v>355</v>
      </c>
      <c r="B293" s="675"/>
      <c r="C293" s="675"/>
      <c r="D293" s="117"/>
      <c r="E293" s="117"/>
      <c r="F293" s="117"/>
      <c r="G293" s="675"/>
      <c r="H293" s="675"/>
      <c r="I293" s="117"/>
      <c r="J293" s="117"/>
      <c r="K293" s="114"/>
      <c r="L293" s="114"/>
      <c r="M293" s="114"/>
      <c r="N293" s="114"/>
      <c r="O293" s="114"/>
      <c r="P293" s="114"/>
      <c r="Q293" s="114"/>
      <c r="R293" s="114"/>
      <c r="S293" s="114"/>
      <c r="T293" s="377">
        <f>T294</f>
        <v>7346.07</v>
      </c>
      <c r="U293" s="724"/>
      <c r="V293" s="724"/>
      <c r="W293" s="724">
        <f>W294</f>
        <v>5507.3</v>
      </c>
      <c r="X293" s="724"/>
      <c r="Y293" s="724"/>
      <c r="Z293" s="724">
        <f>SUM(Z294:Z294)</f>
        <v>2146.83</v>
      </c>
      <c r="AA293" s="894"/>
      <c r="AB293" s="894"/>
      <c r="AC293" s="894"/>
      <c r="AD293" s="894"/>
      <c r="AE293" s="894"/>
      <c r="AF293" s="894"/>
      <c r="AG293" s="125">
        <f>T293+W293+Z293</f>
        <v>15000.199999999999</v>
      </c>
    </row>
    <row r="294" spans="1:33" x14ac:dyDescent="0.2">
      <c r="R294" s="16">
        <v>43753</v>
      </c>
      <c r="S294" s="184" t="s">
        <v>132</v>
      </c>
      <c r="T294" s="17">
        <v>7346.07</v>
      </c>
      <c r="U294" s="16">
        <v>44019</v>
      </c>
      <c r="V294" s="184" t="s">
        <v>132</v>
      </c>
      <c r="W294" s="17">
        <v>5507.3</v>
      </c>
      <c r="X294" s="16">
        <v>44216</v>
      </c>
      <c r="Y294" s="184" t="s">
        <v>132</v>
      </c>
      <c r="Z294" s="17">
        <v>2146.83</v>
      </c>
    </row>
    <row r="295" spans="1:33" ht="36" x14ac:dyDescent="0.25">
      <c r="A295" s="114" t="s">
        <v>737</v>
      </c>
      <c r="B295" s="675"/>
      <c r="C295" s="675"/>
      <c r="D295" s="117"/>
      <c r="E295" s="117"/>
      <c r="F295" s="117"/>
      <c r="G295" s="675"/>
      <c r="H295" s="114"/>
      <c r="I295" s="114"/>
      <c r="J295" s="114"/>
      <c r="K295" s="114"/>
      <c r="L295" s="114"/>
      <c r="M295" s="114"/>
      <c r="N295" s="114"/>
      <c r="O295" s="114"/>
      <c r="P295" s="114"/>
      <c r="Q295" s="114"/>
      <c r="R295" s="114"/>
      <c r="S295" s="114"/>
      <c r="T295" s="377">
        <f>T296</f>
        <v>203352.26</v>
      </c>
      <c r="U295" s="724"/>
      <c r="V295" s="724"/>
      <c r="W295" s="724"/>
      <c r="X295" s="724"/>
      <c r="Y295" s="724"/>
      <c r="Z295" s="724"/>
      <c r="AA295" s="894"/>
      <c r="AB295" s="894"/>
      <c r="AC295" s="894"/>
      <c r="AD295" s="894"/>
      <c r="AE295" s="894"/>
      <c r="AF295" s="894"/>
      <c r="AG295" s="125">
        <f>T295</f>
        <v>203352.26</v>
      </c>
    </row>
    <row r="296" spans="1:33" x14ac:dyDescent="0.2">
      <c r="R296" s="16">
        <v>43776</v>
      </c>
      <c r="S296" s="705" t="s">
        <v>132</v>
      </c>
      <c r="T296" s="17">
        <v>203352.26</v>
      </c>
    </row>
    <row r="297" spans="1:33" ht="36" x14ac:dyDescent="0.25">
      <c r="A297" s="28" t="s">
        <v>875</v>
      </c>
      <c r="H297" s="28"/>
      <c r="I297" s="28"/>
      <c r="J297" s="28"/>
      <c r="K297" s="28"/>
      <c r="L297" s="28"/>
      <c r="M297" s="28"/>
      <c r="N297" s="28"/>
      <c r="O297" s="28"/>
      <c r="P297" s="28"/>
      <c r="Q297" s="28"/>
      <c r="R297" s="28"/>
      <c r="S297" s="28"/>
      <c r="T297" s="111">
        <f>SUM(T298:T301)</f>
        <v>98692.59</v>
      </c>
      <c r="U297" s="722"/>
      <c r="V297" s="722"/>
      <c r="W297" s="722">
        <f>W298+W299</f>
        <v>142621.70000000001</v>
      </c>
      <c r="X297" s="722"/>
      <c r="Y297" s="722"/>
      <c r="Z297" s="722"/>
      <c r="AA297" s="896"/>
      <c r="AB297" s="896"/>
      <c r="AC297" s="896"/>
      <c r="AD297" s="896"/>
      <c r="AE297" s="896"/>
      <c r="AF297" s="896"/>
      <c r="AG297" s="102">
        <f>T297+W297</f>
        <v>241314.29</v>
      </c>
    </row>
    <row r="298" spans="1:33" x14ac:dyDescent="0.2">
      <c r="R298" s="16">
        <v>43817</v>
      </c>
      <c r="S298" s="184" t="s">
        <v>132</v>
      </c>
      <c r="T298" s="17">
        <v>98692.59</v>
      </c>
      <c r="U298" s="16">
        <v>43977</v>
      </c>
      <c r="V298" s="184" t="s">
        <v>132</v>
      </c>
      <c r="W298" s="17">
        <v>74066.97</v>
      </c>
    </row>
    <row r="299" spans="1:33" x14ac:dyDescent="0.2">
      <c r="U299" s="16">
        <v>44056</v>
      </c>
      <c r="V299" s="184" t="s">
        <v>132</v>
      </c>
      <c r="W299" s="17">
        <v>68554.73</v>
      </c>
    </row>
    <row r="302" spans="1:33" ht="36" x14ac:dyDescent="0.25">
      <c r="A302" s="114" t="s">
        <v>745</v>
      </c>
      <c r="B302" s="675"/>
      <c r="C302" s="675"/>
      <c r="D302" s="117"/>
      <c r="E302" s="117"/>
      <c r="F302" s="117"/>
      <c r="G302" s="675"/>
      <c r="H302" s="114"/>
      <c r="I302" s="114"/>
      <c r="J302" s="114"/>
      <c r="K302" s="114"/>
      <c r="L302" s="114"/>
      <c r="M302" s="114"/>
      <c r="N302" s="114"/>
      <c r="O302" s="114"/>
      <c r="P302" s="114"/>
      <c r="Q302" s="114"/>
      <c r="R302" s="114"/>
      <c r="S302" s="114"/>
      <c r="T302" s="377">
        <f>T303</f>
        <v>102497.22</v>
      </c>
      <c r="U302" s="724"/>
      <c r="V302" s="724"/>
      <c r="W302" s="724">
        <f>W303+W304</f>
        <v>97502.760000000009</v>
      </c>
      <c r="X302" s="724"/>
      <c r="Y302" s="724"/>
      <c r="Z302" s="724"/>
      <c r="AA302" s="894"/>
      <c r="AB302" s="894"/>
      <c r="AC302" s="894"/>
      <c r="AD302" s="894"/>
      <c r="AE302" s="894"/>
      <c r="AF302" s="894"/>
      <c r="AG302" s="125">
        <f>T302+W302</f>
        <v>199999.98</v>
      </c>
    </row>
    <row r="303" spans="1:33" x14ac:dyDescent="0.2">
      <c r="R303" s="16">
        <v>43819</v>
      </c>
      <c r="S303" s="184" t="s">
        <v>132</v>
      </c>
      <c r="T303" s="17">
        <v>102497.22</v>
      </c>
      <c r="U303" s="16">
        <v>44032</v>
      </c>
      <c r="V303" s="184" t="s">
        <v>132</v>
      </c>
      <c r="W303" s="17">
        <v>60539.9</v>
      </c>
    </row>
    <row r="304" spans="1:33" x14ac:dyDescent="0.2">
      <c r="U304" s="16">
        <v>44112</v>
      </c>
      <c r="V304" s="184" t="s">
        <v>132</v>
      </c>
      <c r="W304" s="17">
        <v>36962.86</v>
      </c>
    </row>
    <row r="305" spans="1:33" ht="36" x14ac:dyDescent="0.25">
      <c r="A305" s="28" t="s">
        <v>366</v>
      </c>
      <c r="K305" s="28"/>
      <c r="L305" s="28"/>
      <c r="M305" s="28"/>
      <c r="N305" s="28"/>
      <c r="O305" s="28"/>
      <c r="P305" s="28"/>
      <c r="Q305" s="28"/>
      <c r="R305" s="28"/>
      <c r="S305" s="28"/>
      <c r="T305" s="28"/>
      <c r="U305" s="391">
        <v>43840</v>
      </c>
      <c r="V305" s="597" t="s">
        <v>132</v>
      </c>
      <c r="W305" s="722">
        <v>18606.509999999998</v>
      </c>
      <c r="X305" s="722"/>
      <c r="Y305" s="722"/>
      <c r="Z305" s="722"/>
      <c r="AA305" s="896"/>
      <c r="AB305" s="896"/>
      <c r="AC305" s="896"/>
      <c r="AD305" s="896"/>
      <c r="AE305" s="896"/>
      <c r="AF305" s="896"/>
      <c r="AG305" s="102">
        <f>W305</f>
        <v>18606.509999999998</v>
      </c>
    </row>
    <row r="306" spans="1:33" ht="36" x14ac:dyDescent="0.25">
      <c r="A306" s="28" t="s">
        <v>24</v>
      </c>
      <c r="K306" s="28"/>
      <c r="L306" s="28"/>
      <c r="M306" s="28"/>
      <c r="N306" s="28"/>
      <c r="O306" s="28"/>
      <c r="P306" s="28"/>
      <c r="Q306" s="28"/>
      <c r="R306" s="28"/>
      <c r="S306" s="28"/>
      <c r="T306" s="28"/>
      <c r="U306" s="391">
        <v>43840</v>
      </c>
      <c r="V306" s="597" t="s">
        <v>132</v>
      </c>
      <c r="W306" s="722">
        <v>9425.2900000000009</v>
      </c>
      <c r="X306" s="722"/>
      <c r="Y306" s="722"/>
      <c r="Z306" s="722"/>
      <c r="AA306" s="896"/>
      <c r="AB306" s="896"/>
      <c r="AC306" s="896"/>
      <c r="AD306" s="896"/>
      <c r="AE306" s="896"/>
      <c r="AF306" s="896"/>
      <c r="AG306" s="102">
        <f>W306</f>
        <v>9425.2900000000009</v>
      </c>
    </row>
    <row r="308" spans="1:33" ht="18" x14ac:dyDescent="0.25">
      <c r="K308" s="731"/>
      <c r="L308" s="731"/>
      <c r="M308" s="731"/>
      <c r="N308" s="731"/>
      <c r="O308" s="731"/>
      <c r="P308" s="731"/>
      <c r="Q308" s="731"/>
      <c r="R308" s="731"/>
      <c r="S308" s="731"/>
      <c r="T308" s="731"/>
      <c r="U308" s="731"/>
      <c r="V308" s="731"/>
      <c r="W308" s="731"/>
      <c r="X308" s="781"/>
      <c r="Y308" s="781"/>
      <c r="Z308" s="781"/>
      <c r="AA308" s="901"/>
      <c r="AB308" s="901"/>
      <c r="AC308" s="901"/>
      <c r="AD308" s="901"/>
      <c r="AE308" s="901"/>
      <c r="AF308" s="901"/>
      <c r="AG308" s="731"/>
    </row>
    <row r="309" spans="1:33" ht="30" x14ac:dyDescent="0.25">
      <c r="A309" s="732" t="s">
        <v>349</v>
      </c>
      <c r="K309" s="28"/>
      <c r="L309" s="28"/>
      <c r="M309" s="28"/>
      <c r="N309" s="28"/>
      <c r="O309" s="28"/>
      <c r="P309" s="28"/>
      <c r="Q309" s="28"/>
      <c r="R309" s="28"/>
      <c r="S309" s="28"/>
      <c r="T309" s="28"/>
      <c r="U309" s="28"/>
      <c r="V309" s="28"/>
      <c r="W309" s="722">
        <f>W310+W311+W312+W313+W314+W315</f>
        <v>93979.82</v>
      </c>
      <c r="X309" s="722"/>
      <c r="Y309" s="722"/>
      <c r="Z309" s="722">
        <f>Z310+Z311+Z312+Z313</f>
        <v>25753.32</v>
      </c>
      <c r="AA309" s="896"/>
      <c r="AB309" s="896"/>
      <c r="AC309" s="896">
        <f>AC310</f>
        <v>2015.04</v>
      </c>
      <c r="AD309" s="896"/>
      <c r="AE309" s="896"/>
      <c r="AF309" s="896"/>
      <c r="AG309" s="102">
        <f>W309+Z309+AC309</f>
        <v>121748.18000000001</v>
      </c>
    </row>
    <row r="310" spans="1:33" x14ac:dyDescent="0.2">
      <c r="U310" s="16">
        <v>43893</v>
      </c>
      <c r="V310" s="184" t="s">
        <v>132</v>
      </c>
      <c r="W310" s="17">
        <v>42846.3</v>
      </c>
      <c r="X310" s="16">
        <v>44271</v>
      </c>
      <c r="Y310" s="184" t="s">
        <v>132</v>
      </c>
      <c r="Z310" s="17">
        <v>3150.79</v>
      </c>
      <c r="AA310" s="16">
        <v>44565</v>
      </c>
      <c r="AB310" s="184" t="s">
        <v>132</v>
      </c>
      <c r="AC310" s="17">
        <v>2015.04</v>
      </c>
    </row>
    <row r="311" spans="1:33" x14ac:dyDescent="0.2">
      <c r="U311" s="16">
        <v>44019</v>
      </c>
      <c r="V311" s="184" t="s">
        <v>921</v>
      </c>
      <c r="W311" s="17">
        <v>21521.09</v>
      </c>
      <c r="X311" s="16">
        <v>44294</v>
      </c>
      <c r="Y311" s="184" t="s">
        <v>132</v>
      </c>
      <c r="Z311" s="17">
        <v>12785.04</v>
      </c>
    </row>
    <row r="312" spans="1:33" x14ac:dyDescent="0.2">
      <c r="U312" s="16">
        <v>44169</v>
      </c>
      <c r="V312" s="184" t="s">
        <v>132</v>
      </c>
      <c r="W312" s="17">
        <v>29612.43</v>
      </c>
      <c r="X312" s="16">
        <v>44344</v>
      </c>
      <c r="Y312" s="184" t="s">
        <v>132</v>
      </c>
      <c r="Z312" s="17">
        <v>9817.49</v>
      </c>
    </row>
    <row r="316" spans="1:33" ht="30" x14ac:dyDescent="0.25">
      <c r="A316" s="732" t="s">
        <v>664</v>
      </c>
      <c r="K316" s="28"/>
      <c r="L316" s="28"/>
      <c r="M316" s="28"/>
      <c r="N316" s="28"/>
      <c r="O316" s="28"/>
      <c r="P316" s="28"/>
      <c r="Q316" s="28"/>
      <c r="R316" s="28"/>
      <c r="S316" s="28"/>
      <c r="T316" s="28"/>
      <c r="U316" s="28"/>
      <c r="V316" s="28"/>
      <c r="W316" s="722">
        <f>W317+W318+W319+W320+W321</f>
        <v>471031.17</v>
      </c>
      <c r="X316" s="722"/>
      <c r="Y316" s="722"/>
      <c r="Z316" s="722">
        <f>Z317+Z318</f>
        <v>17661.259999999998</v>
      </c>
      <c r="AA316" s="896"/>
      <c r="AB316" s="896"/>
      <c r="AC316" s="896"/>
      <c r="AD316" s="896"/>
      <c r="AE316" s="896"/>
      <c r="AF316" s="896"/>
      <c r="AG316" s="102">
        <f>W316+Z316</f>
        <v>488692.43</v>
      </c>
    </row>
    <row r="317" spans="1:33" x14ac:dyDescent="0.2">
      <c r="U317" s="16">
        <v>43893</v>
      </c>
      <c r="V317" s="17" t="s">
        <v>132</v>
      </c>
      <c r="W317" s="17">
        <v>49112.52</v>
      </c>
      <c r="X317" s="16">
        <v>44239</v>
      </c>
      <c r="Y317" s="184" t="s">
        <v>132</v>
      </c>
      <c r="Z317" s="17">
        <v>15550.23</v>
      </c>
    </row>
    <row r="318" spans="1:33" x14ac:dyDescent="0.2">
      <c r="U318" s="16">
        <v>43971</v>
      </c>
      <c r="V318" s="184" t="s">
        <v>132</v>
      </c>
      <c r="W318" s="17">
        <v>69440.639999999999</v>
      </c>
      <c r="X318" s="16">
        <v>44347</v>
      </c>
      <c r="Y318" s="184" t="s">
        <v>132</v>
      </c>
      <c r="Z318" s="17">
        <v>2111.0300000000002</v>
      </c>
    </row>
    <row r="319" spans="1:33" x14ac:dyDescent="0.2">
      <c r="U319" s="16">
        <v>44046</v>
      </c>
      <c r="V319" s="184" t="s">
        <v>132</v>
      </c>
      <c r="W319" s="17">
        <v>53061.06</v>
      </c>
    </row>
    <row r="320" spans="1:33" x14ac:dyDescent="0.2">
      <c r="U320" s="16">
        <v>44092</v>
      </c>
      <c r="V320" s="184" t="s">
        <v>132</v>
      </c>
      <c r="W320" s="17">
        <v>282728.15000000002</v>
      </c>
    </row>
    <row r="321" spans="1:33" x14ac:dyDescent="0.2">
      <c r="U321" s="16">
        <v>44159</v>
      </c>
      <c r="V321" s="184" t="s">
        <v>132</v>
      </c>
      <c r="W321" s="17">
        <v>16688.8</v>
      </c>
    </row>
    <row r="322" spans="1:33" ht="60" x14ac:dyDescent="0.25">
      <c r="A322" s="785" t="s">
        <v>751</v>
      </c>
      <c r="B322" s="675"/>
      <c r="C322" s="675"/>
      <c r="D322" s="117"/>
      <c r="E322" s="117"/>
      <c r="F322" s="117"/>
      <c r="G322" s="675"/>
      <c r="H322" s="675"/>
      <c r="I322" s="117"/>
      <c r="J322" s="117"/>
      <c r="K322" s="114"/>
      <c r="L322" s="114"/>
      <c r="M322" s="114"/>
      <c r="N322" s="114"/>
      <c r="O322" s="114"/>
      <c r="P322" s="114"/>
      <c r="Q322" s="114"/>
      <c r="R322" s="114"/>
      <c r="S322" s="114"/>
      <c r="T322" s="114"/>
      <c r="U322" s="114"/>
      <c r="V322" s="114"/>
      <c r="W322" s="724">
        <f>W323+W324+W325</f>
        <v>575856</v>
      </c>
      <c r="X322" s="724"/>
      <c r="Y322" s="724"/>
      <c r="Z322" s="724"/>
      <c r="AA322" s="894"/>
      <c r="AB322" s="894"/>
      <c r="AC322" s="894"/>
      <c r="AD322" s="894"/>
      <c r="AE322" s="894"/>
      <c r="AF322" s="894"/>
      <c r="AG322" s="125">
        <f>W322</f>
        <v>575856</v>
      </c>
    </row>
    <row r="323" spans="1:33" x14ac:dyDescent="0.2">
      <c r="U323" s="16">
        <v>43899</v>
      </c>
      <c r="V323" s="184" t="s">
        <v>132</v>
      </c>
      <c r="W323" s="17">
        <v>200880</v>
      </c>
    </row>
    <row r="324" spans="1:33" x14ac:dyDescent="0.2">
      <c r="U324" s="16">
        <v>43966</v>
      </c>
      <c r="V324" s="184" t="s">
        <v>132</v>
      </c>
      <c r="W324" s="17">
        <v>133920</v>
      </c>
    </row>
    <row r="325" spans="1:33" x14ac:dyDescent="0.2">
      <c r="U325" s="16">
        <v>44000</v>
      </c>
      <c r="V325" s="184" t="s">
        <v>132</v>
      </c>
      <c r="W325" s="17">
        <v>241056</v>
      </c>
    </row>
    <row r="326" spans="1:33" ht="45" x14ac:dyDescent="0.25">
      <c r="A326" s="732" t="s">
        <v>905</v>
      </c>
      <c r="K326" s="28"/>
      <c r="L326" s="28"/>
      <c r="M326" s="28"/>
      <c r="N326" s="28"/>
      <c r="O326" s="28"/>
      <c r="P326" s="28"/>
      <c r="Q326" s="28"/>
      <c r="R326" s="28"/>
      <c r="S326" s="28"/>
      <c r="T326" s="28"/>
      <c r="U326" s="28"/>
      <c r="V326" s="28"/>
      <c r="W326" s="722">
        <f>W327+W328</f>
        <v>9841.99</v>
      </c>
      <c r="X326" s="722"/>
      <c r="Y326" s="722"/>
      <c r="Z326" s="722"/>
      <c r="AA326" s="896"/>
      <c r="AB326" s="896"/>
      <c r="AC326" s="896">
        <f>AC327</f>
        <v>5785.31</v>
      </c>
      <c r="AD326" s="896"/>
      <c r="AE326" s="896"/>
      <c r="AF326" s="896"/>
      <c r="AG326" s="102">
        <f>W326+AC326</f>
        <v>15627.3</v>
      </c>
    </row>
    <row r="327" spans="1:33" x14ac:dyDescent="0.2">
      <c r="U327" s="16">
        <v>43910</v>
      </c>
      <c r="V327" s="184" t="s">
        <v>132</v>
      </c>
      <c r="W327" s="17">
        <v>4858.9399999999996</v>
      </c>
      <c r="AA327" s="16">
        <v>44879</v>
      </c>
      <c r="AB327" s="184" t="s">
        <v>132</v>
      </c>
      <c r="AC327" s="17">
        <v>5785.31</v>
      </c>
    </row>
    <row r="328" spans="1:33" x14ac:dyDescent="0.2">
      <c r="U328" s="16">
        <v>44127</v>
      </c>
      <c r="V328" s="184" t="s">
        <v>132</v>
      </c>
      <c r="W328" s="17">
        <v>4983.05</v>
      </c>
    </row>
    <row r="330" spans="1:33" ht="18" x14ac:dyDescent="0.25">
      <c r="A330" s="785" t="s">
        <v>22</v>
      </c>
      <c r="B330" s="675"/>
      <c r="C330" s="675"/>
      <c r="D330" s="117"/>
      <c r="E330" s="117"/>
      <c r="F330" s="117"/>
      <c r="G330" s="675"/>
      <c r="H330" s="675"/>
      <c r="I330" s="117"/>
      <c r="J330" s="117"/>
      <c r="K330" s="114"/>
      <c r="L330" s="114"/>
      <c r="M330" s="114"/>
      <c r="N330" s="114"/>
      <c r="O330" s="114"/>
      <c r="P330" s="114"/>
      <c r="Q330" s="114"/>
      <c r="R330" s="114"/>
      <c r="S330" s="114"/>
      <c r="T330" s="114"/>
      <c r="U330" s="420">
        <v>43923</v>
      </c>
      <c r="V330" s="421" t="s">
        <v>132</v>
      </c>
      <c r="W330" s="724">
        <v>20000</v>
      </c>
      <c r="X330" s="724"/>
      <c r="Y330" s="724"/>
      <c r="Z330" s="724"/>
      <c r="AA330" s="894"/>
      <c r="AB330" s="894"/>
      <c r="AC330" s="894"/>
      <c r="AD330" s="894"/>
      <c r="AE330" s="894"/>
      <c r="AF330" s="894"/>
      <c r="AG330" s="125">
        <f>W330</f>
        <v>20000</v>
      </c>
    </row>
    <row r="331" spans="1:33" ht="18" x14ac:dyDescent="0.25">
      <c r="A331" s="785" t="s">
        <v>23</v>
      </c>
      <c r="B331" s="675"/>
      <c r="C331" s="675"/>
      <c r="D331" s="117"/>
      <c r="E331" s="117"/>
      <c r="F331" s="117"/>
      <c r="G331" s="675"/>
      <c r="H331" s="675"/>
      <c r="I331" s="117"/>
      <c r="J331" s="117"/>
      <c r="K331" s="396"/>
      <c r="L331" s="114"/>
      <c r="M331" s="114"/>
      <c r="N331" s="114"/>
      <c r="O331" s="114"/>
      <c r="P331" s="114"/>
      <c r="Q331" s="114"/>
      <c r="R331" s="114"/>
      <c r="S331" s="114"/>
      <c r="T331" s="114"/>
      <c r="U331" s="420">
        <v>43923</v>
      </c>
      <c r="V331" s="421" t="s">
        <v>132</v>
      </c>
      <c r="W331" s="724">
        <v>11801.09</v>
      </c>
      <c r="X331" s="724"/>
      <c r="Y331" s="724"/>
      <c r="Z331" s="724"/>
      <c r="AA331" s="894"/>
      <c r="AB331" s="894"/>
      <c r="AC331" s="894"/>
      <c r="AD331" s="894"/>
      <c r="AE331" s="894"/>
      <c r="AF331" s="894"/>
      <c r="AG331" s="125">
        <f>W331+W332</f>
        <v>14641.94</v>
      </c>
    </row>
    <row r="332" spans="1:33" ht="18" x14ac:dyDescent="0.25">
      <c r="A332" s="775"/>
      <c r="K332" s="780"/>
      <c r="L332" s="781"/>
      <c r="M332" s="781"/>
      <c r="N332" s="781"/>
      <c r="O332" s="781"/>
      <c r="P332" s="781"/>
      <c r="Q332" s="781"/>
      <c r="R332" s="781"/>
      <c r="S332" s="781"/>
      <c r="T332" s="781"/>
      <c r="U332" s="776">
        <v>44018</v>
      </c>
      <c r="V332" s="777" t="s">
        <v>132</v>
      </c>
      <c r="W332" s="778">
        <v>2840.85</v>
      </c>
      <c r="X332" s="778"/>
      <c r="Y332" s="778"/>
      <c r="Z332" s="778"/>
      <c r="AA332" s="902"/>
      <c r="AB332" s="902"/>
      <c r="AC332" s="902"/>
      <c r="AD332" s="902"/>
      <c r="AE332" s="902"/>
      <c r="AF332" s="902"/>
      <c r="AG332" s="779"/>
    </row>
    <row r="333" spans="1:33" ht="30" x14ac:dyDescent="0.25">
      <c r="A333" s="732" t="s">
        <v>913</v>
      </c>
      <c r="K333" s="380"/>
      <c r="L333" s="380"/>
      <c r="M333" s="380"/>
      <c r="N333" s="380"/>
      <c r="O333" s="380"/>
      <c r="P333" s="380"/>
      <c r="Q333" s="380"/>
      <c r="R333" s="380"/>
      <c r="S333" s="380"/>
      <c r="T333" s="380"/>
      <c r="U333" s="391">
        <v>43971</v>
      </c>
      <c r="V333" s="597" t="s">
        <v>132</v>
      </c>
      <c r="W333" s="722">
        <v>17510.28</v>
      </c>
      <c r="X333" s="722"/>
      <c r="Y333" s="722"/>
      <c r="Z333" s="722"/>
      <c r="AA333" s="896"/>
      <c r="AB333" s="896"/>
      <c r="AC333" s="896"/>
      <c r="AD333" s="896"/>
      <c r="AE333" s="896"/>
      <c r="AF333" s="896"/>
      <c r="AG333" s="102">
        <f>W333</f>
        <v>17510.28</v>
      </c>
    </row>
    <row r="334" spans="1:33" ht="30" x14ac:dyDescent="0.25">
      <c r="A334" s="785" t="s">
        <v>357</v>
      </c>
      <c r="B334" s="675"/>
      <c r="C334" s="675"/>
      <c r="D334" s="117"/>
      <c r="E334" s="117"/>
      <c r="F334" s="117"/>
      <c r="G334" s="675"/>
      <c r="H334" s="675"/>
      <c r="I334" s="117"/>
      <c r="J334" s="117"/>
      <c r="K334" s="396"/>
      <c r="L334" s="396"/>
      <c r="M334" s="396"/>
      <c r="N334" s="396"/>
      <c r="O334" s="396"/>
      <c r="P334" s="396"/>
      <c r="Q334" s="396"/>
      <c r="R334" s="396"/>
      <c r="S334" s="396"/>
      <c r="T334" s="396"/>
      <c r="U334" s="396"/>
      <c r="V334" s="396"/>
      <c r="W334" s="724">
        <f>W335+W336</f>
        <v>54188</v>
      </c>
      <c r="X334" s="724"/>
      <c r="Y334" s="724"/>
      <c r="Z334" s="724"/>
      <c r="AA334" s="894"/>
      <c r="AB334" s="894"/>
      <c r="AC334" s="894"/>
      <c r="AD334" s="894"/>
      <c r="AE334" s="894"/>
      <c r="AF334" s="894"/>
      <c r="AG334" s="125">
        <f>W334</f>
        <v>54188</v>
      </c>
    </row>
    <row r="335" spans="1:33" x14ac:dyDescent="0.2">
      <c r="U335" s="16">
        <v>43977</v>
      </c>
      <c r="V335" s="184" t="s">
        <v>132</v>
      </c>
      <c r="W335" s="17">
        <v>23808</v>
      </c>
    </row>
    <row r="336" spans="1:33" x14ac:dyDescent="0.2">
      <c r="U336" s="16">
        <v>44027</v>
      </c>
      <c r="V336" s="184" t="s">
        <v>132</v>
      </c>
      <c r="W336" s="17">
        <v>30380</v>
      </c>
    </row>
    <row r="338" spans="1:33" ht="47.25" customHeight="1" x14ac:dyDescent="0.25">
      <c r="A338" s="732" t="str">
        <f>'ΠΟΡΟΣ  '!E216</f>
        <v>Μελέτες ενεργειακής αναβάθμισης σχολικών κτηρίων Δήμου Κοζάνης</v>
      </c>
      <c r="K338" s="380"/>
      <c r="L338" s="380"/>
      <c r="M338" s="380"/>
      <c r="N338" s="380"/>
      <c r="O338" s="380"/>
      <c r="P338" s="380"/>
      <c r="Q338" s="380"/>
      <c r="R338" s="380"/>
      <c r="S338" s="380"/>
      <c r="T338" s="380"/>
      <c r="U338" s="380"/>
      <c r="V338" s="380"/>
      <c r="W338" s="722">
        <f>W339+W340+W341+W342</f>
        <v>62294.22</v>
      </c>
      <c r="X338" s="722"/>
      <c r="Y338" s="722"/>
      <c r="Z338" s="722">
        <f>Z339</f>
        <v>11226.49</v>
      </c>
      <c r="AA338" s="896"/>
      <c r="AB338" s="896"/>
      <c r="AC338" s="896"/>
      <c r="AD338" s="896"/>
      <c r="AE338" s="896"/>
      <c r="AF338" s="896"/>
      <c r="AG338" s="102">
        <f>W338+Z338</f>
        <v>73520.710000000006</v>
      </c>
    </row>
    <row r="339" spans="1:33" x14ac:dyDescent="0.2">
      <c r="U339" s="16">
        <v>43986</v>
      </c>
      <c r="V339" s="184" t="s">
        <v>132</v>
      </c>
      <c r="W339" s="17">
        <v>18786.97</v>
      </c>
      <c r="X339" s="16">
        <v>44288</v>
      </c>
      <c r="Y339" s="184" t="s">
        <v>132</v>
      </c>
      <c r="Z339" s="17">
        <v>11226.49</v>
      </c>
    </row>
    <row r="340" spans="1:33" x14ac:dyDescent="0.2">
      <c r="U340" s="16">
        <v>44005</v>
      </c>
      <c r="V340" s="184" t="s">
        <v>132</v>
      </c>
      <c r="W340" s="17">
        <v>14975.47</v>
      </c>
    </row>
    <row r="341" spans="1:33" x14ac:dyDescent="0.2">
      <c r="U341" s="16">
        <v>44032</v>
      </c>
      <c r="V341" s="184" t="s">
        <v>132</v>
      </c>
      <c r="W341" s="17">
        <v>11686.78</v>
      </c>
    </row>
    <row r="342" spans="1:33" x14ac:dyDescent="0.2">
      <c r="U342" s="16">
        <v>44158</v>
      </c>
      <c r="V342" s="184" t="s">
        <v>132</v>
      </c>
      <c r="W342" s="17">
        <v>16845</v>
      </c>
    </row>
    <row r="343" spans="1:33" ht="47.25" customHeight="1" x14ac:dyDescent="0.25">
      <c r="A343" s="732" t="s">
        <v>822</v>
      </c>
      <c r="K343" s="380"/>
      <c r="L343" s="380"/>
      <c r="M343" s="380"/>
      <c r="N343" s="380"/>
      <c r="O343" s="380"/>
      <c r="P343" s="380"/>
      <c r="Q343" s="380"/>
      <c r="R343" s="380"/>
      <c r="S343" s="380"/>
      <c r="T343" s="380"/>
      <c r="U343" s="380"/>
      <c r="V343" s="380"/>
      <c r="W343" s="722">
        <f>W344+W345</f>
        <v>110000</v>
      </c>
      <c r="X343" s="722"/>
      <c r="Y343" s="722"/>
      <c r="Z343" s="722"/>
      <c r="AA343" s="896"/>
      <c r="AB343" s="896"/>
      <c r="AC343" s="896"/>
      <c r="AD343" s="896"/>
      <c r="AE343" s="896"/>
      <c r="AF343" s="896"/>
      <c r="AG343" s="102">
        <f>W343</f>
        <v>110000</v>
      </c>
    </row>
    <row r="344" spans="1:33" x14ac:dyDescent="0.2">
      <c r="U344" s="16">
        <v>43992</v>
      </c>
      <c r="W344" s="17">
        <v>90000</v>
      </c>
    </row>
    <row r="345" spans="1:33" x14ac:dyDescent="0.2">
      <c r="U345" s="16">
        <v>44110</v>
      </c>
      <c r="W345" s="17">
        <v>20000</v>
      </c>
    </row>
    <row r="346" spans="1:33" ht="47.25" customHeight="1" x14ac:dyDescent="0.25">
      <c r="A346" s="732" t="s">
        <v>1001</v>
      </c>
      <c r="K346" s="380"/>
      <c r="L346" s="380"/>
      <c r="M346" s="380"/>
      <c r="N346" s="380"/>
      <c r="O346" s="380"/>
      <c r="P346" s="380"/>
      <c r="Q346" s="380"/>
      <c r="R346" s="380"/>
      <c r="S346" s="380"/>
      <c r="T346" s="380"/>
      <c r="U346" s="380"/>
      <c r="V346" s="380"/>
      <c r="W346" s="722">
        <f>W347</f>
        <v>30000</v>
      </c>
      <c r="X346" s="722"/>
      <c r="Y346" s="722"/>
      <c r="Z346" s="722"/>
      <c r="AA346" s="896"/>
      <c r="AB346" s="896"/>
      <c r="AC346" s="896"/>
      <c r="AD346" s="896"/>
      <c r="AE346" s="896"/>
      <c r="AF346" s="896"/>
      <c r="AG346" s="102">
        <f>W346</f>
        <v>30000</v>
      </c>
    </row>
    <row r="347" spans="1:33" x14ac:dyDescent="0.2">
      <c r="U347" s="16">
        <v>43992</v>
      </c>
      <c r="W347" s="17">
        <v>30000</v>
      </c>
    </row>
    <row r="350" spans="1:33" ht="47.25" customHeight="1" x14ac:dyDescent="0.25">
      <c r="A350" s="785" t="s">
        <v>805</v>
      </c>
      <c r="B350" s="675"/>
      <c r="C350" s="675"/>
      <c r="D350" s="117"/>
      <c r="E350" s="117"/>
      <c r="F350" s="117"/>
      <c r="G350" s="675"/>
      <c r="H350" s="675"/>
      <c r="I350" s="117"/>
      <c r="J350" s="117"/>
      <c r="K350" s="396"/>
      <c r="L350" s="396"/>
      <c r="M350" s="396"/>
      <c r="N350" s="396"/>
      <c r="O350" s="396"/>
      <c r="P350" s="396"/>
      <c r="Q350" s="396"/>
      <c r="R350" s="396"/>
      <c r="S350" s="396"/>
      <c r="T350" s="396"/>
      <c r="U350" s="396"/>
      <c r="V350" s="396"/>
      <c r="W350" s="724">
        <f>W351+W352+W353</f>
        <v>11467.279999999999</v>
      </c>
      <c r="X350" s="724"/>
      <c r="Y350" s="724"/>
      <c r="Z350" s="724">
        <f>Z351+Z352+Z353</f>
        <v>35066.35</v>
      </c>
      <c r="AA350" s="894"/>
      <c r="AB350" s="894"/>
      <c r="AC350" s="894">
        <f>AC351</f>
        <v>52.43</v>
      </c>
      <c r="AD350" s="894"/>
      <c r="AE350" s="894"/>
      <c r="AF350" s="894"/>
      <c r="AG350" s="125">
        <f>W350+Z350+AC351</f>
        <v>46586.06</v>
      </c>
    </row>
    <row r="351" spans="1:33" x14ac:dyDescent="0.2">
      <c r="U351" s="16">
        <v>44012</v>
      </c>
      <c r="V351" s="184" t="s">
        <v>132</v>
      </c>
      <c r="W351" s="17">
        <v>4534.9399999999996</v>
      </c>
      <c r="X351" s="16">
        <v>44237</v>
      </c>
      <c r="Y351" s="184" t="s">
        <v>132</v>
      </c>
      <c r="Z351" s="17">
        <v>6429.67</v>
      </c>
      <c r="AA351" s="16">
        <v>44602</v>
      </c>
      <c r="AB351" s="184" t="s">
        <v>132</v>
      </c>
      <c r="AC351" s="17">
        <v>52.43</v>
      </c>
    </row>
    <row r="352" spans="1:33" x14ac:dyDescent="0.2">
      <c r="U352" s="16">
        <v>44071</v>
      </c>
      <c r="V352" s="17" t="s">
        <v>132</v>
      </c>
      <c r="W352" s="17">
        <v>6932.34</v>
      </c>
      <c r="X352" s="16">
        <v>44344</v>
      </c>
      <c r="Y352" s="184" t="s">
        <v>132</v>
      </c>
      <c r="Z352" s="17">
        <v>14104.75</v>
      </c>
    </row>
    <row r="353" spans="1:33" x14ac:dyDescent="0.2">
      <c r="X353" s="16">
        <v>44393</v>
      </c>
      <c r="Y353" s="184" t="s">
        <v>132</v>
      </c>
      <c r="Z353" s="17">
        <v>14531.93</v>
      </c>
    </row>
    <row r="354" spans="1:33" ht="47.25" customHeight="1" x14ac:dyDescent="0.25">
      <c r="A354" s="785" t="s">
        <v>748</v>
      </c>
      <c r="B354" s="675"/>
      <c r="C354" s="675"/>
      <c r="D354" s="117"/>
      <c r="E354" s="117"/>
      <c r="F354" s="117"/>
      <c r="G354" s="675"/>
      <c r="H354" s="675"/>
      <c r="I354" s="117"/>
      <c r="J354" s="117"/>
      <c r="K354" s="396"/>
      <c r="L354" s="396"/>
      <c r="M354" s="396"/>
      <c r="N354" s="396"/>
      <c r="O354" s="396"/>
      <c r="P354" s="396"/>
      <c r="Q354" s="396"/>
      <c r="R354" s="396"/>
      <c r="S354" s="396"/>
      <c r="T354" s="396"/>
      <c r="U354" s="396"/>
      <c r="V354" s="396"/>
      <c r="W354" s="724">
        <f>W355+W356</f>
        <v>349999.99</v>
      </c>
      <c r="X354" s="724"/>
      <c r="Y354" s="724"/>
      <c r="Z354" s="724"/>
      <c r="AA354" s="894"/>
      <c r="AB354" s="894"/>
      <c r="AC354" s="894"/>
      <c r="AD354" s="894"/>
      <c r="AE354" s="894"/>
      <c r="AF354" s="894"/>
      <c r="AG354" s="125">
        <f>W354</f>
        <v>349999.99</v>
      </c>
    </row>
    <row r="355" spans="1:33" x14ac:dyDescent="0.2">
      <c r="U355" s="16">
        <v>44032</v>
      </c>
      <c r="V355" s="184" t="s">
        <v>132</v>
      </c>
      <c r="W355" s="17">
        <v>214670.77</v>
      </c>
    </row>
    <row r="356" spans="1:33" x14ac:dyDescent="0.2">
      <c r="U356" s="16">
        <v>44112</v>
      </c>
      <c r="V356" s="184" t="s">
        <v>132</v>
      </c>
      <c r="W356" s="17">
        <v>135329.22</v>
      </c>
    </row>
    <row r="357" spans="1:33" ht="30" x14ac:dyDescent="0.25">
      <c r="A357" s="785" t="s">
        <v>752</v>
      </c>
      <c r="B357" s="675"/>
      <c r="C357" s="675"/>
      <c r="D357" s="117"/>
      <c r="E357" s="117"/>
      <c r="F357" s="117"/>
      <c r="G357" s="675"/>
      <c r="H357" s="675"/>
      <c r="I357" s="117"/>
      <c r="J357" s="117"/>
      <c r="K357" s="396"/>
      <c r="L357" s="396"/>
      <c r="M357" s="396"/>
      <c r="N357" s="396"/>
      <c r="O357" s="396"/>
      <c r="P357" s="396"/>
      <c r="Q357" s="396"/>
      <c r="R357" s="396"/>
      <c r="S357" s="396"/>
      <c r="T357" s="396"/>
      <c r="U357" s="420">
        <v>44102</v>
      </c>
      <c r="V357" s="421" t="s">
        <v>132</v>
      </c>
      <c r="W357" s="724">
        <v>59520</v>
      </c>
      <c r="X357" s="724"/>
      <c r="Y357" s="724"/>
      <c r="Z357" s="724"/>
      <c r="AA357" s="894"/>
      <c r="AB357" s="894"/>
      <c r="AC357" s="894"/>
      <c r="AD357" s="894"/>
      <c r="AE357" s="894"/>
      <c r="AF357" s="894"/>
      <c r="AG357" s="125">
        <f>W357</f>
        <v>59520</v>
      </c>
    </row>
    <row r="358" spans="1:33" ht="30" x14ac:dyDescent="0.25">
      <c r="A358" s="785" t="s">
        <v>360</v>
      </c>
      <c r="B358" s="675"/>
      <c r="C358" s="675"/>
      <c r="D358" s="117"/>
      <c r="E358" s="117"/>
      <c r="F358" s="117"/>
      <c r="G358" s="675"/>
      <c r="H358" s="675"/>
      <c r="I358" s="117"/>
      <c r="J358" s="117"/>
      <c r="K358" s="396"/>
      <c r="L358" s="396"/>
      <c r="M358" s="396"/>
      <c r="N358" s="396"/>
      <c r="O358" s="396"/>
      <c r="P358" s="396"/>
      <c r="Q358" s="396"/>
      <c r="R358" s="396"/>
      <c r="S358" s="396"/>
      <c r="T358" s="396"/>
      <c r="U358" s="420">
        <v>44112</v>
      </c>
      <c r="V358" s="421" t="s">
        <v>132</v>
      </c>
      <c r="W358" s="724">
        <v>7686.14</v>
      </c>
      <c r="X358" s="724"/>
      <c r="Y358" s="724"/>
      <c r="Z358" s="724"/>
      <c r="AA358" s="894"/>
      <c r="AB358" s="894"/>
      <c r="AC358" s="894"/>
      <c r="AD358" s="894"/>
      <c r="AE358" s="894"/>
      <c r="AF358" s="894"/>
      <c r="AG358" s="125">
        <f>W358</f>
        <v>7686.14</v>
      </c>
    </row>
    <row r="359" spans="1:33" ht="30" x14ac:dyDescent="0.25">
      <c r="A359" s="785" t="s">
        <v>740</v>
      </c>
      <c r="B359" s="675"/>
      <c r="C359" s="675"/>
      <c r="D359" s="117"/>
      <c r="E359" s="117"/>
      <c r="F359" s="117"/>
      <c r="G359" s="675"/>
      <c r="H359" s="675"/>
      <c r="I359" s="117"/>
      <c r="J359" s="117"/>
      <c r="K359" s="675"/>
      <c r="L359" s="675"/>
      <c r="M359" s="117"/>
      <c r="N359" s="117"/>
      <c r="O359" s="117"/>
      <c r="P359" s="117"/>
      <c r="Q359" s="117"/>
      <c r="R359" s="117"/>
      <c r="S359" s="117"/>
      <c r="T359" s="117"/>
      <c r="U359" s="396"/>
      <c r="V359" s="396"/>
      <c r="W359" s="724">
        <f>W360+W361+W362+W364</f>
        <v>80270.63</v>
      </c>
      <c r="X359" s="724"/>
      <c r="Y359" s="724"/>
      <c r="Z359" s="724">
        <f>Z360+Z361+Z362</f>
        <v>65504.24</v>
      </c>
      <c r="AA359" s="894"/>
      <c r="AB359" s="894"/>
      <c r="AC359" s="894">
        <f>AC360+AC361+AC362+AC363</f>
        <v>104940.79999999999</v>
      </c>
      <c r="AD359" s="894"/>
      <c r="AE359" s="894"/>
      <c r="AF359" s="894">
        <f>AF360+AF361+AF362+AF363</f>
        <v>22901.06</v>
      </c>
      <c r="AG359" s="125">
        <f>W359+Z359+AC359+AF359</f>
        <v>273616.73</v>
      </c>
    </row>
    <row r="360" spans="1:33" x14ac:dyDescent="0.2">
      <c r="U360" s="16">
        <v>44116</v>
      </c>
      <c r="V360" s="184" t="s">
        <v>132</v>
      </c>
      <c r="W360" s="17">
        <v>22547.759999999998</v>
      </c>
      <c r="X360" s="16">
        <v>44501</v>
      </c>
      <c r="Y360" s="184" t="s">
        <v>132</v>
      </c>
      <c r="Z360" s="17">
        <v>55014.5</v>
      </c>
      <c r="AA360" s="16">
        <v>44634</v>
      </c>
      <c r="AB360" s="184" t="s">
        <v>132</v>
      </c>
      <c r="AC360" s="17">
        <v>11248.91</v>
      </c>
      <c r="AD360" s="16">
        <v>45127</v>
      </c>
      <c r="AF360" s="17">
        <v>22901.06</v>
      </c>
    </row>
    <row r="361" spans="1:33" x14ac:dyDescent="0.2">
      <c r="U361" s="16">
        <v>44161</v>
      </c>
      <c r="V361" s="184" t="s">
        <v>132</v>
      </c>
      <c r="W361" s="17">
        <v>57722.87</v>
      </c>
      <c r="X361" s="16">
        <v>44525</v>
      </c>
      <c r="Y361" s="184" t="s">
        <v>132</v>
      </c>
      <c r="Z361" s="17">
        <v>10489.74</v>
      </c>
      <c r="AA361" s="16">
        <v>44697</v>
      </c>
      <c r="AB361" s="184" t="s">
        <v>132</v>
      </c>
      <c r="AC361" s="17">
        <v>21306.13</v>
      </c>
    </row>
    <row r="362" spans="1:33" x14ac:dyDescent="0.2">
      <c r="AA362" s="16">
        <v>44782</v>
      </c>
      <c r="AB362" s="184" t="s">
        <v>132</v>
      </c>
      <c r="AC362" s="17">
        <v>20336.55</v>
      </c>
    </row>
    <row r="363" spans="1:33" x14ac:dyDescent="0.2">
      <c r="AA363" s="16">
        <v>44846</v>
      </c>
      <c r="AB363" s="184" t="s">
        <v>132</v>
      </c>
      <c r="AC363" s="17">
        <v>52049.21</v>
      </c>
    </row>
    <row r="364" spans="1:33" ht="45" x14ac:dyDescent="0.25">
      <c r="A364" s="732" t="s">
        <v>957</v>
      </c>
      <c r="M364" s="380"/>
      <c r="N364" s="380"/>
      <c r="O364" s="380"/>
      <c r="P364" s="380"/>
      <c r="Q364" s="380"/>
      <c r="R364" s="380"/>
      <c r="S364" s="380"/>
      <c r="T364" s="380"/>
      <c r="U364" s="380"/>
      <c r="V364" s="380"/>
      <c r="W364" s="380"/>
      <c r="X364" s="380"/>
      <c r="Y364" s="380"/>
      <c r="Z364" s="722">
        <f>Z365+Z366+Z367+Z368</f>
        <v>59043.64</v>
      </c>
      <c r="AA364" s="896"/>
      <c r="AB364" s="896"/>
      <c r="AC364" s="896"/>
      <c r="AD364" s="896"/>
      <c r="AE364" s="896"/>
      <c r="AF364" s="896">
        <f>AF365+AF366+AF367+AF368</f>
        <v>152015.29999999999</v>
      </c>
      <c r="AG364" s="102">
        <f>Z364+AF364</f>
        <v>211058.94</v>
      </c>
    </row>
    <row r="365" spans="1:33" x14ac:dyDescent="0.2">
      <c r="X365" s="16">
        <v>44224</v>
      </c>
      <c r="Y365" s="184" t="s">
        <v>132</v>
      </c>
      <c r="Z365" s="17">
        <v>59043.64</v>
      </c>
      <c r="AD365" s="16">
        <v>45062</v>
      </c>
      <c r="AE365" s="184" t="s">
        <v>132</v>
      </c>
      <c r="AF365" s="17">
        <v>152015.29999999999</v>
      </c>
    </row>
    <row r="369" spans="1:33" ht="30" x14ac:dyDescent="0.25">
      <c r="A369" s="785" t="s">
        <v>986</v>
      </c>
      <c r="B369" s="675"/>
      <c r="C369" s="675"/>
      <c r="D369" s="117"/>
      <c r="E369" s="117"/>
      <c r="F369" s="117"/>
      <c r="G369" s="675"/>
      <c r="H369" s="675"/>
      <c r="I369" s="117"/>
      <c r="J369" s="117"/>
      <c r="K369" s="675"/>
      <c r="L369" s="675"/>
      <c r="M369" s="396"/>
      <c r="N369" s="396"/>
      <c r="O369" s="396"/>
      <c r="P369" s="396"/>
      <c r="Q369" s="396"/>
      <c r="R369" s="396"/>
      <c r="S369" s="396"/>
      <c r="T369" s="396"/>
      <c r="U369" s="396"/>
      <c r="V369" s="396"/>
      <c r="W369" s="396"/>
      <c r="X369" s="703">
        <v>44224</v>
      </c>
      <c r="Y369" s="421" t="s">
        <v>132</v>
      </c>
      <c r="Z369" s="724">
        <v>345475.51</v>
      </c>
      <c r="AA369" s="894"/>
      <c r="AB369" s="894"/>
      <c r="AC369" s="894"/>
      <c r="AD369" s="894"/>
      <c r="AE369" s="894"/>
      <c r="AF369" s="894"/>
      <c r="AG369" s="125">
        <f>Z369</f>
        <v>345475.51</v>
      </c>
    </row>
    <row r="370" spans="1:33" ht="30" x14ac:dyDescent="0.25">
      <c r="A370" s="732" t="s">
        <v>954</v>
      </c>
      <c r="X370" s="380"/>
      <c r="Y370" s="380"/>
      <c r="Z370" s="722">
        <f>Z371+Z372+Z373</f>
        <v>72000</v>
      </c>
      <c r="AA370" s="896"/>
      <c r="AB370" s="896"/>
      <c r="AC370" s="896">
        <f>AC371+AC372+AC373</f>
        <v>50000</v>
      </c>
      <c r="AD370" s="896"/>
      <c r="AE370" s="896"/>
      <c r="AF370" s="896"/>
      <c r="AG370" s="102">
        <f>Z370+AC370</f>
        <v>122000</v>
      </c>
    </row>
    <row r="371" spans="1:33" x14ac:dyDescent="0.2">
      <c r="X371" s="16">
        <v>44239</v>
      </c>
      <c r="Y371" s="184" t="s">
        <v>132</v>
      </c>
      <c r="Z371" s="17">
        <v>24000</v>
      </c>
      <c r="AA371" s="16">
        <v>44684</v>
      </c>
      <c r="AB371" s="184" t="s">
        <v>132</v>
      </c>
      <c r="AC371" s="17">
        <v>30000</v>
      </c>
    </row>
    <row r="372" spans="1:33" x14ac:dyDescent="0.2">
      <c r="X372" s="16">
        <v>44473</v>
      </c>
      <c r="Y372" s="184" t="s">
        <v>132</v>
      </c>
      <c r="Z372" s="17">
        <v>24000</v>
      </c>
      <c r="AA372" s="16">
        <v>44872</v>
      </c>
      <c r="AB372" s="184" t="s">
        <v>132</v>
      </c>
      <c r="AC372" s="17">
        <v>20000</v>
      </c>
    </row>
    <row r="373" spans="1:33" x14ac:dyDescent="0.2">
      <c r="X373" s="16">
        <v>44487</v>
      </c>
      <c r="Y373" s="184" t="s">
        <v>132</v>
      </c>
      <c r="Z373" s="17">
        <v>24000</v>
      </c>
    </row>
    <row r="374" spans="1:33" ht="30" x14ac:dyDescent="0.25">
      <c r="A374" s="785" t="s">
        <v>756</v>
      </c>
      <c r="B374" s="675"/>
      <c r="C374" s="675"/>
      <c r="D374" s="117"/>
      <c r="E374" s="117"/>
      <c r="F374" s="117"/>
      <c r="G374" s="675"/>
      <c r="H374" s="675"/>
      <c r="I374" s="117"/>
      <c r="J374" s="117"/>
      <c r="K374" s="675"/>
      <c r="L374" s="675"/>
      <c r="M374" s="396"/>
      <c r="N374" s="396"/>
      <c r="O374" s="396"/>
      <c r="P374" s="396"/>
      <c r="Q374" s="396"/>
      <c r="R374" s="396"/>
      <c r="S374" s="396"/>
      <c r="T374" s="396"/>
      <c r="U374" s="396"/>
      <c r="V374" s="396"/>
      <c r="W374" s="396"/>
      <c r="X374" s="703"/>
      <c r="Y374" s="421"/>
      <c r="Z374" s="724">
        <f>Z375+Z376+Z377+Z378+Z379+Z380</f>
        <v>149999.96</v>
      </c>
      <c r="AA374" s="894"/>
      <c r="AB374" s="894"/>
      <c r="AC374" s="894"/>
      <c r="AD374" s="894"/>
      <c r="AE374" s="894"/>
      <c r="AF374" s="894"/>
      <c r="AG374" s="125">
        <f>Z374</f>
        <v>149999.96</v>
      </c>
    </row>
    <row r="375" spans="1:33" x14ac:dyDescent="0.2">
      <c r="X375" s="16">
        <v>44257</v>
      </c>
      <c r="Y375" s="184" t="s">
        <v>132</v>
      </c>
      <c r="Z375" s="17">
        <v>3176.01</v>
      </c>
    </row>
    <row r="376" spans="1:33" x14ac:dyDescent="0.2">
      <c r="X376" s="16">
        <v>44344</v>
      </c>
      <c r="Y376" s="184" t="s">
        <v>132</v>
      </c>
      <c r="Z376" s="17">
        <v>32165.79</v>
      </c>
    </row>
    <row r="377" spans="1:33" x14ac:dyDescent="0.2">
      <c r="X377" s="16">
        <v>44361</v>
      </c>
      <c r="Y377" s="184" t="s">
        <v>132</v>
      </c>
      <c r="Z377" s="17">
        <v>29433.99</v>
      </c>
    </row>
    <row r="378" spans="1:33" x14ac:dyDescent="0.2">
      <c r="X378" s="16">
        <v>44377</v>
      </c>
      <c r="Y378" s="184" t="s">
        <v>132</v>
      </c>
      <c r="Z378" s="17">
        <v>11356.76</v>
      </c>
    </row>
    <row r="379" spans="1:33" x14ac:dyDescent="0.2">
      <c r="X379" s="16">
        <v>44432</v>
      </c>
      <c r="Y379" s="184" t="s">
        <v>132</v>
      </c>
      <c r="Z379" s="17">
        <v>55856.61</v>
      </c>
    </row>
    <row r="380" spans="1:33" x14ac:dyDescent="0.2">
      <c r="X380" s="16">
        <v>44540</v>
      </c>
      <c r="Y380" s="184" t="s">
        <v>132</v>
      </c>
      <c r="Z380" s="17">
        <v>18010.8</v>
      </c>
    </row>
    <row r="381" spans="1:33" ht="30" x14ac:dyDescent="0.25">
      <c r="A381" s="785" t="s">
        <v>739</v>
      </c>
      <c r="B381" s="675"/>
      <c r="C381" s="675"/>
      <c r="D381" s="117"/>
      <c r="E381" s="117"/>
      <c r="F381" s="117"/>
      <c r="G381" s="675"/>
      <c r="H381" s="675"/>
      <c r="I381" s="117"/>
      <c r="J381" s="117"/>
      <c r="K381" s="675"/>
      <c r="L381" s="675"/>
      <c r="M381" s="396"/>
      <c r="N381" s="396"/>
      <c r="O381" s="396"/>
      <c r="P381" s="396"/>
      <c r="Q381" s="396"/>
      <c r="R381" s="396"/>
      <c r="S381" s="396"/>
      <c r="T381" s="396"/>
      <c r="U381" s="396"/>
      <c r="V381" s="396"/>
      <c r="W381" s="396"/>
      <c r="X381" s="703"/>
      <c r="Y381" s="421"/>
      <c r="Z381" s="724">
        <f>Z382+Z383</f>
        <v>78545.820000000007</v>
      </c>
      <c r="AA381" s="894"/>
      <c r="AB381" s="894"/>
      <c r="AC381" s="894"/>
      <c r="AD381" s="894"/>
      <c r="AE381" s="894"/>
      <c r="AF381" s="894"/>
      <c r="AG381" s="125">
        <f>Z381</f>
        <v>78545.820000000007</v>
      </c>
    </row>
    <row r="382" spans="1:33" x14ac:dyDescent="0.2">
      <c r="X382" s="16">
        <v>44295</v>
      </c>
      <c r="Y382" s="184" t="s">
        <v>132</v>
      </c>
      <c r="Z382" s="17">
        <v>28172.63</v>
      </c>
    </row>
    <row r="383" spans="1:33" x14ac:dyDescent="0.2">
      <c r="X383" s="16">
        <v>44462</v>
      </c>
      <c r="Y383" s="184" t="s">
        <v>132</v>
      </c>
      <c r="Z383" s="17">
        <v>50373.19</v>
      </c>
    </row>
    <row r="384" spans="1:33" ht="30" x14ac:dyDescent="0.25">
      <c r="A384" s="785" t="s">
        <v>743</v>
      </c>
      <c r="B384" s="675"/>
      <c r="C384" s="675"/>
      <c r="D384" s="117"/>
      <c r="E384" s="117"/>
      <c r="F384" s="117"/>
      <c r="G384" s="675"/>
      <c r="H384" s="675"/>
      <c r="I384" s="117"/>
      <c r="J384" s="117"/>
      <c r="K384" s="675"/>
      <c r="L384" s="675"/>
      <c r="M384" s="396"/>
      <c r="N384" s="396"/>
      <c r="O384" s="396"/>
      <c r="P384" s="396"/>
      <c r="Q384" s="396"/>
      <c r="R384" s="396"/>
      <c r="S384" s="396"/>
      <c r="T384" s="396"/>
      <c r="U384" s="396"/>
      <c r="V384" s="396"/>
      <c r="W384" s="396"/>
      <c r="X384" s="703"/>
      <c r="Y384" s="421"/>
      <c r="Z384" s="724">
        <f>Z385+Z386</f>
        <v>38642.879999999997</v>
      </c>
      <c r="AA384" s="894"/>
      <c r="AB384" s="894"/>
      <c r="AC384" s="894"/>
      <c r="AD384" s="894"/>
      <c r="AE384" s="894"/>
      <c r="AF384" s="894"/>
      <c r="AG384" s="125">
        <f>Z384</f>
        <v>38642.879999999997</v>
      </c>
    </row>
    <row r="385" spans="1:33" x14ac:dyDescent="0.2">
      <c r="X385" s="16">
        <v>44322</v>
      </c>
      <c r="Y385" s="184" t="s">
        <v>132</v>
      </c>
      <c r="Z385" s="17">
        <v>29105.16</v>
      </c>
    </row>
    <row r="386" spans="1:33" x14ac:dyDescent="0.2">
      <c r="X386" s="16">
        <v>44531</v>
      </c>
      <c r="Y386" s="184" t="s">
        <v>132</v>
      </c>
      <c r="Z386" s="17">
        <v>9537.7199999999993</v>
      </c>
    </row>
    <row r="387" spans="1:33" ht="30" x14ac:dyDescent="0.25">
      <c r="A387" s="732" t="s">
        <v>91</v>
      </c>
      <c r="M387" s="380"/>
      <c r="N387" s="380"/>
      <c r="O387" s="380"/>
      <c r="P387" s="380"/>
      <c r="Q387" s="380"/>
      <c r="R387" s="380"/>
      <c r="S387" s="380"/>
      <c r="T387" s="380"/>
      <c r="U387" s="380"/>
      <c r="V387" s="380"/>
      <c r="W387" s="380"/>
      <c r="X387" s="576"/>
      <c r="Y387" s="597"/>
      <c r="Z387" s="722">
        <f>Z388</f>
        <v>194153</v>
      </c>
      <c r="AA387" s="896"/>
      <c r="AB387" s="896"/>
      <c r="AC387" s="896"/>
      <c r="AD387" s="896"/>
      <c r="AE387" s="896"/>
      <c r="AF387" s="896"/>
      <c r="AG387" s="102">
        <f>Z387</f>
        <v>194153</v>
      </c>
    </row>
    <row r="388" spans="1:33" x14ac:dyDescent="0.2">
      <c r="X388" s="16">
        <v>44382</v>
      </c>
      <c r="Y388" s="184" t="s">
        <v>132</v>
      </c>
      <c r="Z388" s="17">
        <v>194153</v>
      </c>
    </row>
    <row r="390" spans="1:33" ht="30" x14ac:dyDescent="0.25">
      <c r="A390" s="732" t="s">
        <v>984</v>
      </c>
      <c r="X390" s="380"/>
      <c r="Y390" s="380"/>
      <c r="Z390" s="722">
        <f>Z391+Z392</f>
        <v>23456</v>
      </c>
      <c r="AA390" s="896"/>
      <c r="AB390" s="896"/>
      <c r="AC390" s="896"/>
      <c r="AD390" s="896"/>
      <c r="AE390" s="896"/>
      <c r="AF390" s="896"/>
      <c r="AG390" s="102">
        <f>Z390</f>
        <v>23456</v>
      </c>
    </row>
    <row r="391" spans="1:33" x14ac:dyDescent="0.2">
      <c r="X391" s="16">
        <v>44419</v>
      </c>
      <c r="Y391" s="184" t="s">
        <v>132</v>
      </c>
      <c r="Z391" s="17">
        <v>23456</v>
      </c>
    </row>
    <row r="394" spans="1:33" ht="30" x14ac:dyDescent="0.25">
      <c r="A394" s="732" t="s">
        <v>747</v>
      </c>
      <c r="X394" s="380"/>
      <c r="Y394" s="380"/>
      <c r="Z394" s="722">
        <f>Z395+Z396+Z397+Z42</f>
        <v>24635.66</v>
      </c>
      <c r="AA394" s="896"/>
      <c r="AB394" s="896"/>
      <c r="AC394" s="896"/>
      <c r="AD394" s="896"/>
      <c r="AE394" s="896"/>
      <c r="AF394" s="896"/>
      <c r="AG394" s="102">
        <f>Z394</f>
        <v>24635.66</v>
      </c>
    </row>
    <row r="395" spans="1:33" x14ac:dyDescent="0.2">
      <c r="X395" s="16">
        <v>44439</v>
      </c>
      <c r="Y395" s="184" t="s">
        <v>132</v>
      </c>
      <c r="Z395" s="17">
        <v>17993</v>
      </c>
    </row>
    <row r="396" spans="1:33" x14ac:dyDescent="0.2">
      <c r="X396" s="16">
        <v>44462</v>
      </c>
      <c r="Y396" s="184" t="s">
        <v>132</v>
      </c>
      <c r="Z396" s="17">
        <v>6642.66</v>
      </c>
    </row>
    <row r="398" spans="1:33" ht="30" x14ac:dyDescent="0.25">
      <c r="A398" s="732" t="s">
        <v>876</v>
      </c>
      <c r="X398" s="380"/>
      <c r="Y398" s="380"/>
      <c r="Z398" s="722">
        <f>Z399+Z400+Z42</f>
        <v>166066.76</v>
      </c>
      <c r="AA398" s="896"/>
      <c r="AB398" s="896"/>
      <c r="AC398" s="896">
        <f>AC399+AC400</f>
        <v>153234.61000000002</v>
      </c>
      <c r="AD398" s="896"/>
      <c r="AE398" s="896"/>
      <c r="AF398" s="896">
        <f>AF399+AF400</f>
        <v>56848.81</v>
      </c>
      <c r="AG398" s="102">
        <f>Z398+AC398+AF398</f>
        <v>376150.18</v>
      </c>
    </row>
    <row r="399" spans="1:33" x14ac:dyDescent="0.2">
      <c r="X399" s="16">
        <v>44448</v>
      </c>
      <c r="Y399" s="184" t="s">
        <v>132</v>
      </c>
      <c r="Z399" s="17">
        <v>166066.76</v>
      </c>
      <c r="AA399" s="16">
        <v>44858</v>
      </c>
      <c r="AB399" s="184" t="s">
        <v>132</v>
      </c>
      <c r="AC399" s="17">
        <v>129650.32</v>
      </c>
      <c r="AD399" s="16">
        <v>45225</v>
      </c>
      <c r="AE399" s="184" t="s">
        <v>132</v>
      </c>
      <c r="AF399" s="17">
        <v>56848.81</v>
      </c>
    </row>
    <row r="400" spans="1:33" x14ac:dyDescent="0.2">
      <c r="AA400" s="16">
        <v>44915</v>
      </c>
      <c r="AB400" s="184" t="s">
        <v>132</v>
      </c>
      <c r="AC400" s="17">
        <v>23584.29</v>
      </c>
    </row>
    <row r="401" spans="1:33" ht="30" x14ac:dyDescent="0.25">
      <c r="A401" s="732" t="s">
        <v>1029</v>
      </c>
      <c r="X401" s="380"/>
      <c r="Y401" s="380"/>
      <c r="Z401" s="722">
        <f>Z402</f>
        <v>9422.16</v>
      </c>
      <c r="AA401" s="896"/>
      <c r="AB401" s="896"/>
      <c r="AC401" s="896">
        <f>AC402</f>
        <v>8208.9</v>
      </c>
      <c r="AD401" s="896"/>
      <c r="AE401" s="896"/>
      <c r="AF401" s="896"/>
      <c r="AG401" s="102">
        <f>Z401+AC401</f>
        <v>17631.059999999998</v>
      </c>
    </row>
    <row r="402" spans="1:33" x14ac:dyDescent="0.2">
      <c r="X402" s="16">
        <v>44547</v>
      </c>
      <c r="Y402" s="184" t="s">
        <v>132</v>
      </c>
      <c r="Z402" s="17">
        <v>9422.16</v>
      </c>
      <c r="AA402" s="16">
        <v>44617</v>
      </c>
      <c r="AB402" s="184" t="s">
        <v>132</v>
      </c>
      <c r="AC402" s="17">
        <v>8208.9</v>
      </c>
    </row>
    <row r="403" spans="1:33" x14ac:dyDescent="0.2">
      <c r="AA403" s="16">
        <v>44629</v>
      </c>
      <c r="AB403" s="184" t="s">
        <v>132</v>
      </c>
      <c r="AC403" s="17">
        <v>1762.15</v>
      </c>
    </row>
    <row r="404" spans="1:33" ht="18" x14ac:dyDescent="0.25">
      <c r="A404" s="732" t="s">
        <v>804</v>
      </c>
      <c r="X404" s="380"/>
      <c r="Y404" s="380"/>
      <c r="Z404" s="722">
        <f>Z405+Z406+Z407+Z408</f>
        <v>39046.6</v>
      </c>
      <c r="AA404" s="896"/>
      <c r="AB404" s="896"/>
      <c r="AC404" s="896">
        <f>AC405+AC406</f>
        <v>36412.879999999997</v>
      </c>
      <c r="AD404" s="896"/>
      <c r="AE404" s="896"/>
      <c r="AF404" s="896"/>
      <c r="AG404" s="102">
        <f>Z404+AC404</f>
        <v>75459.48</v>
      </c>
    </row>
    <row r="405" spans="1:33" x14ac:dyDescent="0.2">
      <c r="X405" s="16">
        <v>44547</v>
      </c>
      <c r="Y405" s="184" t="s">
        <v>132</v>
      </c>
      <c r="Z405" s="17">
        <v>39046.6</v>
      </c>
      <c r="AA405" s="16">
        <v>44684</v>
      </c>
      <c r="AB405" s="184" t="s">
        <v>132</v>
      </c>
      <c r="AC405" s="17">
        <v>8103.2</v>
      </c>
    </row>
    <row r="406" spans="1:33" x14ac:dyDescent="0.2">
      <c r="AA406" s="16">
        <v>44694</v>
      </c>
      <c r="AB406" s="184" t="s">
        <v>132</v>
      </c>
      <c r="AC406" s="17">
        <v>28309.68</v>
      </c>
    </row>
    <row r="409" spans="1:33" ht="30" x14ac:dyDescent="0.25">
      <c r="A409" s="732" t="s">
        <v>18</v>
      </c>
      <c r="X409" s="732"/>
      <c r="Y409" s="732"/>
      <c r="Z409" s="732"/>
      <c r="AA409" s="732"/>
      <c r="AB409" s="732"/>
      <c r="AC409" s="896">
        <f>AC410+AC411+AC412+AC413+AC414</f>
        <v>130999.69</v>
      </c>
      <c r="AD409" s="896"/>
      <c r="AE409" s="896"/>
      <c r="AF409" s="896"/>
      <c r="AG409" s="102">
        <f>AC409</f>
        <v>130999.69</v>
      </c>
    </row>
    <row r="410" spans="1:33" x14ac:dyDescent="0.2">
      <c r="AA410" s="16">
        <v>44679</v>
      </c>
      <c r="AB410" s="184" t="s">
        <v>132</v>
      </c>
      <c r="AC410" s="17">
        <v>109175.69</v>
      </c>
    </row>
    <row r="414" spans="1:33" ht="30" x14ac:dyDescent="0.25">
      <c r="A414" s="732" t="s">
        <v>1051</v>
      </c>
      <c r="AA414" s="732">
        <v>44753</v>
      </c>
      <c r="AB414" s="597" t="s">
        <v>132</v>
      </c>
      <c r="AC414" s="896">
        <v>21824</v>
      </c>
      <c r="AD414" s="896"/>
      <c r="AE414" s="896"/>
      <c r="AF414" s="896"/>
      <c r="AG414" s="102">
        <f>AC414</f>
        <v>21824</v>
      </c>
    </row>
    <row r="421" spans="1:33" ht="30" x14ac:dyDescent="0.25">
      <c r="A421" s="732" t="s">
        <v>931</v>
      </c>
      <c r="AA421" s="732"/>
      <c r="AB421" s="732"/>
      <c r="AC421" s="896">
        <v>152676.69</v>
      </c>
      <c r="AD421" s="896"/>
      <c r="AE421" s="896"/>
      <c r="AF421" s="896">
        <f>AF422+AF423</f>
        <v>254872.35</v>
      </c>
      <c r="AG421" s="102">
        <f>AC421+AF421</f>
        <v>407549.04000000004</v>
      </c>
    </row>
    <row r="422" spans="1:33" x14ac:dyDescent="0.2">
      <c r="AA422" s="16">
        <v>44774</v>
      </c>
      <c r="AB422" s="184" t="s">
        <v>132</v>
      </c>
      <c r="AC422" s="17">
        <v>152676.69</v>
      </c>
      <c r="AD422" s="16">
        <v>44963</v>
      </c>
      <c r="AE422" s="184" t="s">
        <v>132</v>
      </c>
      <c r="AF422" s="17">
        <v>152750.97</v>
      </c>
    </row>
    <row r="423" spans="1:33" x14ac:dyDescent="0.2">
      <c r="AD423" s="16">
        <v>45247</v>
      </c>
      <c r="AE423" s="184" t="s">
        <v>132</v>
      </c>
      <c r="AF423" s="17">
        <v>102121.38</v>
      </c>
    </row>
    <row r="425" spans="1:33" ht="60" x14ac:dyDescent="0.25">
      <c r="A425" s="732" t="s">
        <v>1065</v>
      </c>
      <c r="AA425" s="732">
        <v>44795</v>
      </c>
      <c r="AB425" s="597" t="s">
        <v>132</v>
      </c>
      <c r="AC425" s="896">
        <v>24775.200000000001</v>
      </c>
      <c r="AD425" s="896"/>
      <c r="AE425" s="896"/>
      <c r="AF425" s="896"/>
      <c r="AG425" s="102">
        <f>AC425</f>
        <v>24775.200000000001</v>
      </c>
    </row>
    <row r="426" spans="1:33" ht="30" x14ac:dyDescent="0.25">
      <c r="A426" s="732" t="s">
        <v>1042</v>
      </c>
      <c r="AA426" s="732">
        <v>44819</v>
      </c>
      <c r="AB426" s="597" t="s">
        <v>132</v>
      </c>
      <c r="AC426" s="896">
        <v>43693.82</v>
      </c>
      <c r="AD426" s="896"/>
      <c r="AE426" s="896"/>
      <c r="AF426" s="896"/>
      <c r="AG426" s="102">
        <f>AC426</f>
        <v>43693.82</v>
      </c>
    </row>
    <row r="431" spans="1:33" ht="30" x14ac:dyDescent="0.25">
      <c r="A431" s="732" t="s">
        <v>320</v>
      </c>
      <c r="AA431" s="732"/>
      <c r="AB431" s="732"/>
      <c r="AC431" s="896">
        <f>AC432+AC433+AC434+AC435</f>
        <v>1054.82</v>
      </c>
      <c r="AD431" s="896"/>
      <c r="AE431" s="896"/>
      <c r="AF431" s="896">
        <f>AF432+AF433+AF434+AF435+AF436</f>
        <v>525877.82999999996</v>
      </c>
      <c r="AG431" s="1002">
        <f>AC431+AF431</f>
        <v>526932.64999999991</v>
      </c>
    </row>
    <row r="432" spans="1:33" x14ac:dyDescent="0.2">
      <c r="AA432" s="16">
        <v>44823</v>
      </c>
      <c r="AB432" s="184" t="s">
        <v>132</v>
      </c>
      <c r="AC432" s="17">
        <v>1054.82</v>
      </c>
      <c r="AD432" s="16">
        <v>44986</v>
      </c>
      <c r="AE432" s="184" t="s">
        <v>132</v>
      </c>
      <c r="AF432" s="17">
        <v>123276.63</v>
      </c>
    </row>
    <row r="433" spans="1:33" x14ac:dyDescent="0.2">
      <c r="AD433" s="16">
        <v>45075</v>
      </c>
      <c r="AE433" s="184" t="s">
        <v>132</v>
      </c>
      <c r="AF433" s="17">
        <v>58126.3</v>
      </c>
    </row>
    <row r="434" spans="1:33" x14ac:dyDescent="0.2">
      <c r="AD434" s="16">
        <v>45195</v>
      </c>
      <c r="AE434" s="184" t="s">
        <v>132</v>
      </c>
      <c r="AF434" s="17">
        <v>302937.49</v>
      </c>
    </row>
    <row r="435" spans="1:33" x14ac:dyDescent="0.2">
      <c r="AD435" s="16">
        <v>45197</v>
      </c>
      <c r="AE435" s="184" t="s">
        <v>132</v>
      </c>
      <c r="AF435" s="17">
        <v>41537.410000000003</v>
      </c>
    </row>
    <row r="437" spans="1:33" ht="30" x14ac:dyDescent="0.25">
      <c r="A437" s="732" t="s">
        <v>960</v>
      </c>
      <c r="AA437" s="732"/>
      <c r="AB437" s="732"/>
      <c r="AC437" s="896">
        <f>AC438+AC439</f>
        <v>60040.740000000005</v>
      </c>
      <c r="AD437" s="896"/>
      <c r="AE437" s="896"/>
      <c r="AF437" s="896">
        <f>AF438+AF439</f>
        <v>27203.87</v>
      </c>
      <c r="AG437" s="102">
        <f>AC437+AF437</f>
        <v>87244.61</v>
      </c>
    </row>
    <row r="438" spans="1:33" x14ac:dyDescent="0.2">
      <c r="AA438" s="16">
        <v>44823</v>
      </c>
      <c r="AB438" s="184" t="s">
        <v>132</v>
      </c>
      <c r="AC438" s="17">
        <v>36115.11</v>
      </c>
      <c r="AD438" s="16">
        <v>45079</v>
      </c>
      <c r="AE438" s="184" t="s">
        <v>132</v>
      </c>
      <c r="AF438" s="17">
        <v>22511.21</v>
      </c>
    </row>
    <row r="439" spans="1:33" x14ac:dyDescent="0.2">
      <c r="AA439" s="16">
        <v>44858</v>
      </c>
      <c r="AB439" s="184" t="s">
        <v>132</v>
      </c>
      <c r="AC439" s="17">
        <v>23925.63</v>
      </c>
      <c r="AD439" s="16">
        <v>45126</v>
      </c>
      <c r="AF439" s="17">
        <v>4692.66</v>
      </c>
    </row>
    <row r="440" spans="1:33" ht="45" x14ac:dyDescent="0.25">
      <c r="A440" s="732" t="s">
        <v>1069</v>
      </c>
      <c r="AA440" s="732"/>
      <c r="AB440" s="732"/>
      <c r="AC440" s="896">
        <f>AC441+AC442</f>
        <v>25692.799999999999</v>
      </c>
      <c r="AD440" s="896"/>
      <c r="AE440" s="896"/>
      <c r="AF440" s="896">
        <f>AF441</f>
        <v>11011.2</v>
      </c>
      <c r="AG440" s="102">
        <f>AC440+AF440</f>
        <v>36704</v>
      </c>
    </row>
    <row r="441" spans="1:33" x14ac:dyDescent="0.2">
      <c r="AA441" s="16">
        <v>44865</v>
      </c>
      <c r="AB441" s="184" t="s">
        <v>132</v>
      </c>
      <c r="AC441" s="17">
        <v>25692.799999999999</v>
      </c>
      <c r="AD441" s="16">
        <v>44943</v>
      </c>
      <c r="AE441" s="184" t="s">
        <v>132</v>
      </c>
      <c r="AF441" s="17">
        <v>11011.2</v>
      </c>
    </row>
    <row r="443" spans="1:33" ht="30" x14ac:dyDescent="0.25">
      <c r="A443" s="732" t="s">
        <v>1089</v>
      </c>
      <c r="AA443" s="732"/>
      <c r="AB443" s="732"/>
      <c r="AC443" s="896">
        <f>AC444</f>
        <v>17197.55</v>
      </c>
      <c r="AD443" s="896"/>
      <c r="AE443" s="896"/>
      <c r="AF443" s="896"/>
      <c r="AG443" s="102">
        <f>AC443</f>
        <v>17197.55</v>
      </c>
    </row>
    <row r="444" spans="1:33" x14ac:dyDescent="0.2">
      <c r="AA444" s="16">
        <v>44879</v>
      </c>
      <c r="AB444" s="184" t="s">
        <v>132</v>
      </c>
      <c r="AC444" s="17">
        <v>17197.55</v>
      </c>
    </row>
    <row r="447" spans="1:33" ht="30" x14ac:dyDescent="0.25">
      <c r="A447" s="732" t="s">
        <v>1024</v>
      </c>
      <c r="AA447" s="732"/>
      <c r="AB447" s="732"/>
      <c r="AC447" s="896">
        <f>AC448</f>
        <v>17283.12</v>
      </c>
      <c r="AD447" s="896"/>
      <c r="AE447" s="896"/>
      <c r="AF447" s="896"/>
      <c r="AG447" s="102">
        <f>AC447</f>
        <v>17283.12</v>
      </c>
    </row>
    <row r="448" spans="1:33" x14ac:dyDescent="0.2">
      <c r="AA448" s="16">
        <v>44880</v>
      </c>
      <c r="AB448" s="184" t="s">
        <v>132</v>
      </c>
      <c r="AC448" s="17">
        <v>17283.12</v>
      </c>
    </row>
    <row r="450" spans="1:33" ht="30" x14ac:dyDescent="0.25">
      <c r="A450" s="732" t="s">
        <v>963</v>
      </c>
      <c r="AA450" s="732"/>
      <c r="AB450" s="732"/>
      <c r="AC450" s="896">
        <f>AC451+AC452+AC456</f>
        <v>110258.54</v>
      </c>
      <c r="AD450" s="896"/>
      <c r="AE450" s="896"/>
      <c r="AF450" s="896">
        <f>AF451+AF452+AF453+AF454</f>
        <v>334128.39</v>
      </c>
      <c r="AG450" s="102">
        <f>AF450+AC450</f>
        <v>444386.93</v>
      </c>
    </row>
    <row r="451" spans="1:33" x14ac:dyDescent="0.2">
      <c r="AA451" s="16">
        <v>44882</v>
      </c>
      <c r="AB451" s="184" t="s">
        <v>132</v>
      </c>
      <c r="AC451" s="17">
        <v>110258.54</v>
      </c>
      <c r="AD451" s="16">
        <v>44988</v>
      </c>
      <c r="AE451" s="184" t="s">
        <v>132</v>
      </c>
      <c r="AF451" s="17">
        <v>150350.01999999999</v>
      </c>
    </row>
    <row r="452" spans="1:33" x14ac:dyDescent="0.2">
      <c r="AD452" s="16">
        <v>45014</v>
      </c>
      <c r="AE452" s="184" t="s">
        <v>132</v>
      </c>
      <c r="AF452" s="17">
        <v>65291.73</v>
      </c>
    </row>
    <row r="453" spans="1:33" x14ac:dyDescent="0.2">
      <c r="AD453" s="16">
        <v>45121</v>
      </c>
      <c r="AF453" s="17">
        <v>4308.76</v>
      </c>
    </row>
    <row r="454" spans="1:33" x14ac:dyDescent="0.2">
      <c r="AD454" s="16">
        <v>45280</v>
      </c>
      <c r="AF454" s="17">
        <v>114177.88</v>
      </c>
    </row>
    <row r="457" spans="1:33" ht="30" x14ac:dyDescent="0.25">
      <c r="A457" s="732" t="s">
        <v>738</v>
      </c>
      <c r="AA457" s="732"/>
      <c r="AB457" s="732"/>
      <c r="AC457" s="896">
        <f>AC458+AC459+AC460</f>
        <v>60043.14</v>
      </c>
      <c r="AD457" s="896"/>
      <c r="AE457" s="896"/>
      <c r="AF457" s="896">
        <f>AF458+AF459+AF460</f>
        <v>105446.81</v>
      </c>
      <c r="AG457" s="102">
        <f>AC457+AF457</f>
        <v>165489.95000000001</v>
      </c>
    </row>
    <row r="458" spans="1:33" x14ac:dyDescent="0.2">
      <c r="AA458" s="16">
        <v>44890</v>
      </c>
      <c r="AB458" s="184" t="s">
        <v>132</v>
      </c>
      <c r="AC458" s="17">
        <v>60043.14</v>
      </c>
      <c r="AD458" s="16">
        <v>45019</v>
      </c>
      <c r="AE458" s="184" t="s">
        <v>132</v>
      </c>
      <c r="AF458" s="17">
        <v>68431.210000000006</v>
      </c>
    </row>
    <row r="459" spans="1:33" x14ac:dyDescent="0.2">
      <c r="AD459" s="16">
        <v>45243</v>
      </c>
      <c r="AE459" s="184" t="s">
        <v>132</v>
      </c>
      <c r="AF459" s="17">
        <v>37015.599999999999</v>
      </c>
    </row>
    <row r="461" spans="1:33" ht="30" x14ac:dyDescent="0.25">
      <c r="A461" s="732" t="s">
        <v>1093</v>
      </c>
      <c r="AA461" s="732"/>
      <c r="AB461" s="732"/>
      <c r="AC461" s="896">
        <f>AC462+AC463</f>
        <v>10312.89</v>
      </c>
      <c r="AD461" s="896"/>
      <c r="AE461" s="896"/>
      <c r="AF461" s="896">
        <f>AF462+AF463+AF464</f>
        <v>9803.66</v>
      </c>
      <c r="AG461" s="102">
        <f>AC461+AF461</f>
        <v>20116.55</v>
      </c>
    </row>
    <row r="462" spans="1:33" x14ac:dyDescent="0.2">
      <c r="AA462" s="16">
        <v>44907</v>
      </c>
      <c r="AB462" s="184" t="s">
        <v>132</v>
      </c>
      <c r="AC462" s="17">
        <v>10312.89</v>
      </c>
      <c r="AD462" s="16">
        <v>45019</v>
      </c>
      <c r="AE462" s="184" t="s">
        <v>132</v>
      </c>
      <c r="AF462" s="17">
        <v>1416.48</v>
      </c>
    </row>
    <row r="463" spans="1:33" x14ac:dyDescent="0.2">
      <c r="AD463" s="16">
        <v>45090</v>
      </c>
      <c r="AE463" s="184" t="s">
        <v>132</v>
      </c>
      <c r="AF463" s="17">
        <v>7331.27</v>
      </c>
    </row>
    <row r="464" spans="1:33" x14ac:dyDescent="0.2">
      <c r="AD464" s="16">
        <v>45211</v>
      </c>
      <c r="AE464" s="184" t="s">
        <v>132</v>
      </c>
      <c r="AF464" s="17">
        <v>1055.9100000000001</v>
      </c>
    </row>
    <row r="465" spans="1:33" ht="15" x14ac:dyDescent="0.25">
      <c r="A465" s="732" t="s">
        <v>1095</v>
      </c>
      <c r="AA465" s="732"/>
      <c r="AB465" s="732"/>
      <c r="AC465" s="896">
        <f>AC466+AC467</f>
        <v>12176.58</v>
      </c>
      <c r="AD465" s="896"/>
      <c r="AE465" s="896"/>
      <c r="AF465" s="896"/>
      <c r="AG465" s="102">
        <f>AC465</f>
        <v>12176.58</v>
      </c>
    </row>
    <row r="466" spans="1:33" x14ac:dyDescent="0.2">
      <c r="AA466" s="16">
        <v>44907</v>
      </c>
      <c r="AB466" s="184" t="s">
        <v>132</v>
      </c>
      <c r="AC466" s="17">
        <v>12176.58</v>
      </c>
    </row>
    <row r="470" spans="1:33" ht="45" x14ac:dyDescent="0.25">
      <c r="A470" s="732" t="s">
        <v>1098</v>
      </c>
      <c r="AD470" s="896"/>
      <c r="AE470" s="896"/>
      <c r="AF470" s="896">
        <f>AF471+AF472+AF473</f>
        <v>127956.46</v>
      </c>
      <c r="AG470" s="896">
        <f>AF470</f>
        <v>127956.46</v>
      </c>
    </row>
    <row r="471" spans="1:33" x14ac:dyDescent="0.2">
      <c r="AD471" s="16">
        <v>44931</v>
      </c>
      <c r="AE471" s="184" t="s">
        <v>132</v>
      </c>
      <c r="AF471" s="17">
        <v>91090.02</v>
      </c>
    </row>
    <row r="472" spans="1:33" x14ac:dyDescent="0.2">
      <c r="AD472" s="16">
        <v>45090</v>
      </c>
      <c r="AE472" s="184" t="s">
        <v>132</v>
      </c>
      <c r="AF472" s="17">
        <v>10640.28</v>
      </c>
    </row>
    <row r="473" spans="1:33" x14ac:dyDescent="0.2">
      <c r="AD473" s="17">
        <v>45278</v>
      </c>
      <c r="AF473" s="17">
        <v>26226.16</v>
      </c>
    </row>
    <row r="474" spans="1:33" ht="15" x14ac:dyDescent="0.25">
      <c r="A474" s="732" t="s">
        <v>1105</v>
      </c>
      <c r="AD474" s="896"/>
      <c r="AE474" s="896"/>
      <c r="AF474" s="896">
        <f>AF475+AF476</f>
        <v>28786.74</v>
      </c>
      <c r="AG474" s="896">
        <f>AF474</f>
        <v>28786.74</v>
      </c>
    </row>
    <row r="475" spans="1:33" x14ac:dyDescent="0.2">
      <c r="AD475" s="16">
        <v>44963</v>
      </c>
      <c r="AE475" s="184" t="s">
        <v>132</v>
      </c>
      <c r="AF475" s="17">
        <v>12507.45</v>
      </c>
    </row>
    <row r="476" spans="1:33" x14ac:dyDescent="0.2">
      <c r="AD476" s="16">
        <v>45069</v>
      </c>
      <c r="AE476" s="184" t="s">
        <v>132</v>
      </c>
      <c r="AF476" s="17">
        <v>16279.29</v>
      </c>
    </row>
    <row r="478" spans="1:33" ht="30" x14ac:dyDescent="0.25">
      <c r="A478" s="732" t="s">
        <v>1107</v>
      </c>
      <c r="AD478" s="896"/>
      <c r="AE478" s="896"/>
      <c r="AF478" s="896">
        <f>AF479+AF480</f>
        <v>36580</v>
      </c>
      <c r="AG478" s="896">
        <f>AF478</f>
        <v>36580</v>
      </c>
    </row>
    <row r="479" spans="1:33" x14ac:dyDescent="0.2">
      <c r="AD479" s="16">
        <v>44971</v>
      </c>
      <c r="AE479" s="184" t="s">
        <v>132</v>
      </c>
      <c r="AF479" s="17">
        <v>25606</v>
      </c>
    </row>
    <row r="480" spans="1:33" x14ac:dyDescent="0.2">
      <c r="AD480" s="16">
        <v>45027</v>
      </c>
      <c r="AE480" s="184" t="s">
        <v>132</v>
      </c>
      <c r="AF480" s="17">
        <v>10974</v>
      </c>
    </row>
    <row r="481" spans="1:33" ht="45" x14ac:dyDescent="0.25">
      <c r="A481" s="732" t="s">
        <v>1109</v>
      </c>
      <c r="AD481" s="896"/>
      <c r="AE481" s="896"/>
      <c r="AF481" s="896">
        <f>AF482+AF483</f>
        <v>35960</v>
      </c>
      <c r="AG481" s="896">
        <f>AF481</f>
        <v>35960</v>
      </c>
    </row>
    <row r="482" spans="1:33" x14ac:dyDescent="0.2">
      <c r="AD482" s="16">
        <v>44974</v>
      </c>
      <c r="AE482" s="184" t="s">
        <v>132</v>
      </c>
      <c r="AF482" s="17">
        <v>35960</v>
      </c>
    </row>
    <row r="484" spans="1:33" ht="30" x14ac:dyDescent="0.25">
      <c r="A484" s="732" t="s">
        <v>742</v>
      </c>
      <c r="AD484" s="896"/>
      <c r="AE484" s="896"/>
      <c r="AF484" s="896">
        <f>AF485+AF486+AF487</f>
        <v>31196.080000000002</v>
      </c>
      <c r="AG484" s="896">
        <f>AF484</f>
        <v>31196.080000000002</v>
      </c>
    </row>
    <row r="485" spans="1:33" x14ac:dyDescent="0.2">
      <c r="AD485" s="16">
        <v>45014</v>
      </c>
      <c r="AE485" s="184" t="s">
        <v>132</v>
      </c>
      <c r="AF485" s="17">
        <v>23467.99</v>
      </c>
    </row>
    <row r="486" spans="1:33" x14ac:dyDescent="0.2">
      <c r="AD486" s="16">
        <v>45250</v>
      </c>
      <c r="AE486" s="184" t="s">
        <v>132</v>
      </c>
      <c r="AF486" s="17">
        <v>7728.09</v>
      </c>
    </row>
    <row r="488" spans="1:33" ht="30" x14ac:dyDescent="0.25">
      <c r="A488" s="732" t="s">
        <v>359</v>
      </c>
      <c r="AD488" s="896"/>
      <c r="AE488" s="896"/>
      <c r="AF488" s="896">
        <f>AF489+AF490+AF491</f>
        <v>50498.41</v>
      </c>
      <c r="AG488" s="896">
        <f>AF488</f>
        <v>50498.41</v>
      </c>
    </row>
    <row r="489" spans="1:33" x14ac:dyDescent="0.2">
      <c r="AD489" s="16">
        <v>45016</v>
      </c>
      <c r="AE489" s="184" t="s">
        <v>132</v>
      </c>
      <c r="AF489" s="17">
        <v>29954.9</v>
      </c>
    </row>
    <row r="490" spans="1:33" x14ac:dyDescent="0.2">
      <c r="AD490" s="16">
        <v>45113</v>
      </c>
      <c r="AE490" s="184" t="s">
        <v>132</v>
      </c>
      <c r="AF490" s="17">
        <v>8346.9599999999991</v>
      </c>
    </row>
    <row r="491" spans="1:33" x14ac:dyDescent="0.2">
      <c r="AD491" s="16">
        <v>45197</v>
      </c>
      <c r="AE491" s="184" t="s">
        <v>132</v>
      </c>
      <c r="AF491" s="17">
        <v>12196.55</v>
      </c>
    </row>
    <row r="493" spans="1:33" ht="30" x14ac:dyDescent="0.25">
      <c r="A493" s="732" t="s">
        <v>1076</v>
      </c>
      <c r="AD493" s="896"/>
      <c r="AE493" s="896"/>
      <c r="AF493" s="896">
        <f>AF494+AF495+AF496+AF497</f>
        <v>31741.31</v>
      </c>
      <c r="AG493" s="896">
        <f>AF493</f>
        <v>31741.31</v>
      </c>
    </row>
    <row r="494" spans="1:33" x14ac:dyDescent="0.2">
      <c r="AD494" s="16">
        <v>45069</v>
      </c>
      <c r="AE494" s="184" t="s">
        <v>132</v>
      </c>
      <c r="AF494" s="17">
        <v>3969.25</v>
      </c>
    </row>
    <row r="495" spans="1:33" x14ac:dyDescent="0.2">
      <c r="AD495" s="16">
        <v>45268</v>
      </c>
      <c r="AE495" s="184" t="s">
        <v>132</v>
      </c>
      <c r="AF495" s="17">
        <v>27772.06</v>
      </c>
    </row>
    <row r="499" spans="1:33" ht="15" x14ac:dyDescent="0.25">
      <c r="A499" s="732" t="s">
        <v>19</v>
      </c>
      <c r="AD499" s="896"/>
      <c r="AE499" s="896"/>
      <c r="AF499" s="896">
        <f>AF500+AF501+AF502+AF503</f>
        <v>254483.93000000002</v>
      </c>
      <c r="AG499" s="896">
        <f>AF499</f>
        <v>254483.93000000002</v>
      </c>
    </row>
    <row r="500" spans="1:33" x14ac:dyDescent="0.2">
      <c r="AD500" s="16">
        <v>45075</v>
      </c>
      <c r="AE500" s="184" t="s">
        <v>132</v>
      </c>
      <c r="AF500" s="17">
        <v>28443.360000000001</v>
      </c>
    </row>
    <row r="501" spans="1:33" x14ac:dyDescent="0.2">
      <c r="AD501" s="16">
        <v>45222</v>
      </c>
      <c r="AE501" s="184" t="s">
        <v>132</v>
      </c>
      <c r="AF501" s="17">
        <v>109823.91</v>
      </c>
    </row>
    <row r="502" spans="1:33" x14ac:dyDescent="0.2">
      <c r="AD502" s="16">
        <v>45280</v>
      </c>
      <c r="AE502" s="184" t="s">
        <v>132</v>
      </c>
      <c r="AF502" s="17">
        <v>116216.66</v>
      </c>
    </row>
    <row r="505" spans="1:33" ht="60" x14ac:dyDescent="0.25">
      <c r="A505" s="732" t="s">
        <v>1148</v>
      </c>
      <c r="AD505" s="896"/>
      <c r="AE505" s="896"/>
      <c r="AF505" s="896">
        <f>AF506+AF507</f>
        <v>31000</v>
      </c>
      <c r="AG505" s="896">
        <f>AF505</f>
        <v>31000</v>
      </c>
    </row>
    <row r="506" spans="1:33" x14ac:dyDescent="0.2">
      <c r="AD506" s="16">
        <v>45106</v>
      </c>
      <c r="AE506" s="184" t="s">
        <v>132</v>
      </c>
      <c r="AF506" s="17">
        <v>21700</v>
      </c>
    </row>
    <row r="507" spans="1:33" x14ac:dyDescent="0.2">
      <c r="AD507" s="16">
        <v>45247</v>
      </c>
      <c r="AE507" s="184" t="s">
        <v>132</v>
      </c>
      <c r="AF507" s="17">
        <v>9300</v>
      </c>
    </row>
    <row r="508" spans="1:33" ht="30" x14ac:dyDescent="0.25">
      <c r="A508" s="732" t="s">
        <v>1100</v>
      </c>
      <c r="AD508" s="896"/>
      <c r="AE508" s="896"/>
      <c r="AF508" s="896">
        <f>AF509+AF510+AF511</f>
        <v>35000</v>
      </c>
      <c r="AG508" s="896">
        <f>AF508</f>
        <v>35000</v>
      </c>
    </row>
    <row r="509" spans="1:33" x14ac:dyDescent="0.2">
      <c r="AD509" s="16">
        <v>45124</v>
      </c>
      <c r="AE509" s="184" t="s">
        <v>132</v>
      </c>
      <c r="AF509" s="17">
        <v>35000</v>
      </c>
    </row>
    <row r="512" spans="1:33" ht="15" x14ac:dyDescent="0.25">
      <c r="A512" s="732" t="s">
        <v>1153</v>
      </c>
      <c r="AD512" s="732">
        <v>45126</v>
      </c>
      <c r="AE512" s="896" t="s">
        <v>132</v>
      </c>
      <c r="AF512" s="896">
        <v>35960</v>
      </c>
      <c r="AG512" s="896">
        <f>AF512</f>
        <v>35960</v>
      </c>
    </row>
    <row r="517" spans="1:33" ht="45" x14ac:dyDescent="0.25">
      <c r="A517" s="785" t="s">
        <v>1080</v>
      </c>
      <c r="B517" s="675"/>
      <c r="C517" s="675"/>
      <c r="D517" s="117"/>
      <c r="E517" s="117"/>
      <c r="F517" s="117"/>
      <c r="G517" s="675"/>
      <c r="H517" s="675"/>
      <c r="I517" s="117"/>
      <c r="J517" s="117"/>
      <c r="K517" s="675"/>
      <c r="L517" s="675"/>
      <c r="M517" s="117"/>
      <c r="N517" s="117"/>
      <c r="O517" s="117"/>
      <c r="P517" s="117"/>
      <c r="Q517" s="117"/>
      <c r="R517" s="117"/>
      <c r="S517" s="117"/>
      <c r="T517" s="117"/>
      <c r="U517" s="117"/>
      <c r="V517" s="117"/>
      <c r="W517" s="117"/>
      <c r="X517" s="117"/>
      <c r="Y517" s="117"/>
      <c r="Z517" s="117"/>
      <c r="AA517" s="117"/>
      <c r="AB517" s="117"/>
      <c r="AC517" s="117"/>
      <c r="AD517" s="785">
        <v>45154</v>
      </c>
      <c r="AE517" s="894" t="s">
        <v>132</v>
      </c>
      <c r="AF517" s="894">
        <v>12750</v>
      </c>
      <c r="AG517" s="894">
        <f>AF517</f>
        <v>12750</v>
      </c>
    </row>
    <row r="521" spans="1:33" ht="45" x14ac:dyDescent="0.25">
      <c r="A521" s="732" t="s">
        <v>1159</v>
      </c>
      <c r="AD521" s="732"/>
      <c r="AE521" s="732"/>
      <c r="AF521" s="896">
        <f>AF522+AF523+AF524</f>
        <v>85047.83</v>
      </c>
      <c r="AG521" s="896">
        <f>AF521</f>
        <v>85047.83</v>
      </c>
    </row>
    <row r="522" spans="1:33" x14ac:dyDescent="0.2">
      <c r="AD522" s="16">
        <v>45173</v>
      </c>
      <c r="AE522" s="184" t="s">
        <v>132</v>
      </c>
      <c r="AF522" s="17">
        <v>76989.210000000006</v>
      </c>
    </row>
    <row r="523" spans="1:33" x14ac:dyDescent="0.2">
      <c r="AD523" s="16">
        <v>45271</v>
      </c>
      <c r="AE523" s="184" t="s">
        <v>132</v>
      </c>
      <c r="AF523" s="17">
        <v>8058.62</v>
      </c>
    </row>
    <row r="525" spans="1:33" ht="15" x14ac:dyDescent="0.25">
      <c r="A525" s="732" t="s">
        <v>1165</v>
      </c>
      <c r="AD525" s="732"/>
      <c r="AE525" s="732"/>
      <c r="AF525" s="896">
        <f>AF526+AF527</f>
        <v>29127.07</v>
      </c>
      <c r="AG525" s="896">
        <f>AF525</f>
        <v>29127.07</v>
      </c>
    </row>
    <row r="526" spans="1:33" x14ac:dyDescent="0.2">
      <c r="AD526" s="16">
        <v>45177</v>
      </c>
      <c r="AE526" s="184" t="s">
        <v>132</v>
      </c>
      <c r="AF526" s="17">
        <v>14319.52</v>
      </c>
    </row>
    <row r="527" spans="1:33" x14ac:dyDescent="0.2">
      <c r="AD527" s="16">
        <v>45254</v>
      </c>
      <c r="AE527" s="184" t="s">
        <v>132</v>
      </c>
      <c r="AF527" s="17">
        <v>14807.55</v>
      </c>
    </row>
    <row r="530" spans="1:33" ht="75" x14ac:dyDescent="0.25">
      <c r="A530" s="732" t="s">
        <v>1081</v>
      </c>
      <c r="AD530" s="732"/>
      <c r="AE530" s="732"/>
      <c r="AF530" s="896">
        <f>AF531+AF532</f>
        <v>195000</v>
      </c>
      <c r="AG530" s="896">
        <f>AF530</f>
        <v>195000</v>
      </c>
    </row>
    <row r="531" spans="1:33" x14ac:dyDescent="0.2">
      <c r="AD531" s="16">
        <v>45205</v>
      </c>
      <c r="AE531" s="184" t="s">
        <v>132</v>
      </c>
      <c r="AF531" s="17">
        <v>120000</v>
      </c>
    </row>
    <row r="532" spans="1:33" x14ac:dyDescent="0.2">
      <c r="AD532" s="16">
        <v>45278</v>
      </c>
      <c r="AF532" s="17">
        <v>75000</v>
      </c>
    </row>
    <row r="534" spans="1:33" ht="30" x14ac:dyDescent="0.25">
      <c r="A534" s="732" t="s">
        <v>961</v>
      </c>
      <c r="AD534" s="732">
        <v>45218</v>
      </c>
      <c r="AE534" s="597" t="s">
        <v>132</v>
      </c>
      <c r="AF534" s="896">
        <v>51977.64</v>
      </c>
      <c r="AG534" s="896">
        <f>AF534</f>
        <v>51977.64</v>
      </c>
    </row>
    <row r="539" spans="1:33" ht="45" x14ac:dyDescent="0.25">
      <c r="A539" s="732" t="s">
        <v>32</v>
      </c>
      <c r="AD539" s="732"/>
      <c r="AE539" s="732"/>
      <c r="AF539" s="896">
        <f>AF540+AF541+AF542</f>
        <v>38192</v>
      </c>
      <c r="AG539" s="896">
        <f>AF539</f>
        <v>38192</v>
      </c>
    </row>
    <row r="540" spans="1:33" x14ac:dyDescent="0.2">
      <c r="AD540" s="16">
        <v>45222</v>
      </c>
      <c r="AE540" s="184" t="s">
        <v>132</v>
      </c>
      <c r="AF540" s="17">
        <v>38192</v>
      </c>
    </row>
    <row r="543" spans="1:33" ht="45" x14ac:dyDescent="0.25">
      <c r="A543" s="732" t="s">
        <v>1168</v>
      </c>
      <c r="AD543" s="732"/>
      <c r="AE543" s="732"/>
      <c r="AF543" s="896">
        <f>AF544+AF545+AF546</f>
        <v>24800</v>
      </c>
      <c r="AG543" s="896">
        <f>AF543</f>
        <v>24800</v>
      </c>
    </row>
    <row r="544" spans="1:33" x14ac:dyDescent="0.2">
      <c r="AD544" s="16">
        <v>45222</v>
      </c>
      <c r="AE544" s="184" t="s">
        <v>132</v>
      </c>
      <c r="AF544" s="17">
        <v>17360</v>
      </c>
    </row>
    <row r="545" spans="1:33" x14ac:dyDescent="0.2">
      <c r="AD545" s="16">
        <v>45274</v>
      </c>
      <c r="AE545" s="184" t="s">
        <v>132</v>
      </c>
      <c r="AF545" s="17">
        <v>7440</v>
      </c>
    </row>
    <row r="548" spans="1:33" ht="30" x14ac:dyDescent="0.25">
      <c r="A548" s="732" t="s">
        <v>1169</v>
      </c>
      <c r="AD548" s="732"/>
      <c r="AE548" s="732"/>
      <c r="AF548" s="896">
        <f>AF549+AF550+AF551+AF552</f>
        <v>28645.55</v>
      </c>
      <c r="AG548" s="896">
        <f>AF548</f>
        <v>28645.55</v>
      </c>
    </row>
    <row r="549" spans="1:33" x14ac:dyDescent="0.2">
      <c r="AD549" s="16">
        <v>45229</v>
      </c>
      <c r="AE549" s="184" t="s">
        <v>132</v>
      </c>
      <c r="AF549" s="17">
        <v>28645.55</v>
      </c>
    </row>
    <row r="553" spans="1:33" ht="75" x14ac:dyDescent="0.25">
      <c r="A553" s="732" t="s">
        <v>1099</v>
      </c>
      <c r="AD553" s="732"/>
      <c r="AE553" s="732"/>
      <c r="AF553" s="896">
        <f>AF554+AF555+AF556</f>
        <v>30600</v>
      </c>
      <c r="AG553" s="896">
        <f>AF553</f>
        <v>30600</v>
      </c>
    </row>
    <row r="554" spans="1:33" x14ac:dyDescent="0.2">
      <c r="AD554" s="16">
        <v>45247</v>
      </c>
      <c r="AE554" s="184" t="s">
        <v>132</v>
      </c>
      <c r="AF554" s="17">
        <v>30600</v>
      </c>
    </row>
    <row r="558" spans="1:33" ht="30" x14ac:dyDescent="0.25">
      <c r="A558" s="732" t="s">
        <v>1078</v>
      </c>
      <c r="AD558" s="732"/>
      <c r="AE558" s="732"/>
      <c r="AF558" s="896">
        <f>AF559+AF560+AF561</f>
        <v>61395.61</v>
      </c>
      <c r="AG558" s="896">
        <f>AF558</f>
        <v>61395.61</v>
      </c>
    </row>
    <row r="559" spans="1:33" x14ac:dyDescent="0.2">
      <c r="AD559" s="16">
        <v>45264</v>
      </c>
      <c r="AE559" s="184" t="s">
        <v>132</v>
      </c>
      <c r="AF559" s="17">
        <v>61395.61</v>
      </c>
    </row>
    <row r="562" spans="1:33" ht="30" x14ac:dyDescent="0.25">
      <c r="A562" s="732" t="s">
        <v>1174</v>
      </c>
      <c r="AD562" s="732"/>
      <c r="AE562" s="732"/>
      <c r="AF562" s="896">
        <f>AF563+AF564+AF565</f>
        <v>9436.1</v>
      </c>
      <c r="AG562" s="896">
        <f>AF562</f>
        <v>9436.1</v>
      </c>
    </row>
    <row r="563" spans="1:33" x14ac:dyDescent="0.2">
      <c r="AD563" s="16">
        <v>45271</v>
      </c>
      <c r="AE563" s="184" t="s">
        <v>132</v>
      </c>
      <c r="AF563" s="17">
        <v>9436.1</v>
      </c>
    </row>
    <row r="567" spans="1:33" ht="30" x14ac:dyDescent="0.25">
      <c r="A567" s="732" t="s">
        <v>1072</v>
      </c>
      <c r="AD567" s="732"/>
      <c r="AE567" s="732"/>
      <c r="AF567" s="896">
        <f>AF568+AF569+AF570+AF571</f>
        <v>272767.33999999997</v>
      </c>
      <c r="AG567" s="896">
        <f>AF567</f>
        <v>272767.33999999997</v>
      </c>
    </row>
    <row r="568" spans="1:33" x14ac:dyDescent="0.2">
      <c r="AD568" s="16">
        <v>45274</v>
      </c>
      <c r="AE568" s="184" t="s">
        <v>132</v>
      </c>
      <c r="AF568" s="17">
        <v>249889.34</v>
      </c>
    </row>
    <row r="571" spans="1:33" ht="45" x14ac:dyDescent="0.25">
      <c r="A571" s="732" t="s">
        <v>1013</v>
      </c>
      <c r="AD571" s="732">
        <v>45278</v>
      </c>
      <c r="AE571" s="732"/>
      <c r="AF571" s="896">
        <v>22878</v>
      </c>
      <c r="AG571" s="896">
        <f>AF571</f>
        <v>22878</v>
      </c>
    </row>
    <row r="576" spans="1:33" ht="30" x14ac:dyDescent="0.25">
      <c r="A576" s="732" t="s">
        <v>1179</v>
      </c>
      <c r="AD576" s="732">
        <v>45278</v>
      </c>
      <c r="AE576" s="732"/>
      <c r="AF576" s="896">
        <v>7750</v>
      </c>
      <c r="AG576" s="896">
        <f>AF576</f>
        <v>7750</v>
      </c>
    </row>
  </sheetData>
  <sheetProtection formatCells="0" formatColumns="0" formatRows="0" insertColumns="0" insertRows="0" insertHyperlinks="0" deleteColumns="0" deleteRows="0" sort="0" autoFilter="0" pivotTables="0"/>
  <autoFilter ref="A6:AH94" xr:uid="{00000000-0009-0000-0000-000004000000}"/>
  <customSheetViews>
    <customSheetView guid="{DDFEA09E-5C9E-4DA7-B63E-4B9FDBDBAE41}" scale="85" hiddenRows="1" hiddenColumns="1">
      <pane xSplit="1" ySplit="4" topLeftCell="B5" activePane="bottomRight" state="frozen"/>
      <selection pane="bottomRight" activeCell="D21" sqref="D21"/>
      <pageMargins left="0.75" right="0.75" top="1" bottom="1" header="0.51180555555555551" footer="0.51180555555555551"/>
      <pageSetup paperSize="9" firstPageNumber="0" orientation="landscape" horizontalDpi="300" verticalDpi="300" r:id="rId1"/>
      <headerFooter alignWithMargins="0"/>
    </customSheetView>
    <customSheetView guid="{2DE4A718-D10D-45BE-A692-6F08324EE22A}" scale="85">
      <pane xSplit="1" ySplit="4" topLeftCell="B125" activePane="bottomRight" state="frozen"/>
      <selection pane="bottomRight" activeCell="H138" sqref="H138"/>
      <pageMargins left="0.75" right="0.75" top="1" bottom="1" header="0.51180555555555551" footer="0.51180555555555551"/>
      <pageSetup paperSize="9" firstPageNumber="0" orientation="landscape" horizontalDpi="300" verticalDpi="300" r:id="rId2"/>
      <headerFooter alignWithMargins="0"/>
    </customSheetView>
    <customSheetView guid="{872556B0-57C4-45A5-8C4E-72424E156004}" scale="85" hiddenRows="1" hiddenColumns="1">
      <pane xSplit="1" ySplit="4" topLeftCell="B5" activePane="bottomRight" state="frozen"/>
      <selection pane="bottomRight" activeCell="D20" sqref="D20"/>
      <pageMargins left="0.75" right="0.75" top="1" bottom="1" header="0.51180555555555551" footer="0.51180555555555551"/>
      <pageSetup paperSize="9" firstPageNumber="0" orientation="landscape" horizontalDpi="300" verticalDpi="300" r:id="rId3"/>
      <headerFooter alignWithMargins="0"/>
    </customSheetView>
  </customSheetViews>
  <mergeCells count="9">
    <mergeCell ref="AD5:AF5"/>
    <mergeCell ref="AA5:AC5"/>
    <mergeCell ref="X5:Z5"/>
    <mergeCell ref="U5:W5"/>
    <mergeCell ref="B5:E5"/>
    <mergeCell ref="G5:J5"/>
    <mergeCell ref="K5:M5"/>
    <mergeCell ref="O5:Q5"/>
    <mergeCell ref="R5:T5"/>
  </mergeCells>
  <hyperlinks>
    <hyperlink ref="C16" r:id="rId4" xr:uid="{00000000-0004-0000-0400-000000000000}"/>
    <hyperlink ref="C18" r:id="rId5" xr:uid="{00000000-0004-0000-0400-000001000000}"/>
    <hyperlink ref="C21" r:id="rId6" xr:uid="{00000000-0004-0000-0400-000002000000}"/>
    <hyperlink ref="C25" r:id="rId7" xr:uid="{00000000-0004-0000-0400-000003000000}"/>
    <hyperlink ref="C27" r:id="rId8" xr:uid="{00000000-0004-0000-0400-000004000000}"/>
    <hyperlink ref="C36" r:id="rId9" xr:uid="{00000000-0004-0000-0400-000005000000}"/>
    <hyperlink ref="C37" r:id="rId10" xr:uid="{00000000-0004-0000-0400-000006000000}"/>
    <hyperlink ref="C40" r:id="rId11" xr:uid="{00000000-0004-0000-0400-000007000000}"/>
    <hyperlink ref="C45" r:id="rId12" xr:uid="{00000000-0004-0000-0400-000008000000}"/>
    <hyperlink ref="C48" r:id="rId13" xr:uid="{00000000-0004-0000-0400-000009000000}"/>
    <hyperlink ref="C50" r:id="rId14" xr:uid="{00000000-0004-0000-0400-00000A000000}"/>
    <hyperlink ref="C51" r:id="rId15" xr:uid="{00000000-0004-0000-0400-00000B000000}"/>
    <hyperlink ref="C53" r:id="rId16" xr:uid="{00000000-0004-0000-0400-00000C000000}"/>
    <hyperlink ref="C58" r:id="rId17" xr:uid="{00000000-0004-0000-0400-00000D000000}"/>
    <hyperlink ref="C66" r:id="rId18" xr:uid="{00000000-0004-0000-0400-00000E000000}"/>
    <hyperlink ref="I40" r:id="rId19" display="ΕΝΤΑΓΜΕΝΑ ΕΡΓΑ\ΚΤΙΡΙΑ ΚΟΙΝΩΝΙΚΩΝ ΥΠΟΔΟΜΩΝ\ΕΝΤΥΠΟ ΠΙΣΤΟΠ ΕΑΠ ΙΙΙ-.xls" xr:uid="{00000000-0004-0000-0400-00000F000000}"/>
    <hyperlink ref="C61" r:id="rId20" xr:uid="{00000000-0004-0000-0400-000010000000}"/>
    <hyperlink ref="C19" r:id="rId21" xr:uid="{00000000-0004-0000-0400-000011000000}"/>
    <hyperlink ref="H40" r:id="rId22" xr:uid="{00000000-0004-0000-0400-000012000000}"/>
    <hyperlink ref="H18" r:id="rId23" display="Z:\PROGRAMATISMOU\PROTOKOLO\2016\EISERXOMENA_2016\7521-18.02.2016 ΠΟΡΟΣ ΓΙΑ ΜΕΛΕΤΕΣ ΤΗΛ.ΝΣΗΣ ΚΡΟΚΟΥ-ΔΡΕΠΑΝΟΥ.pdf" xr:uid="{00000000-0004-0000-0400-000013000000}"/>
    <hyperlink ref="H29" r:id="rId24" xr:uid="{00000000-0004-0000-0400-000014000000}"/>
    <hyperlink ref="C23" r:id="rId25" xr:uid="{00000000-0004-0000-0400-000015000000}"/>
    <hyperlink ref="I30" r:id="rId26" display="ΕΝΤΑΓΜΕΝΑ ΕΡΓΑ\ΤΕΧΝΙΚΕΣ ΜΕΛΕΤΕΣ ΚΑΛΛΙΚΡΑΤΙΚΟΥ ΔΗΜΟΥ ΚΟΖΑΝΗΣ\ΕΚΤΙΜΗΣΗ ΠΡΟΕΛΕΥΣΗΣ ΧΡΩΜΙΟΥ\ΕΝΤΥΠΟ ΠΙΣΤΟΠ ΕΑΠ ΙΙΙ-.XLS" xr:uid="{00000000-0004-0000-0400-000016000000}"/>
    <hyperlink ref="H31" r:id="rId27" xr:uid="{00000000-0004-0000-0400-000017000000}"/>
    <hyperlink ref="H11" r:id="rId28" xr:uid="{00000000-0004-0000-0400-000018000000}"/>
    <hyperlink ref="I35" r:id="rId29" display="ΕΝΤΑΓΜΕΝΑ ΕΡΓΑ\ΚΤΙΡΙΑ ΚΟΙΝΩΝΙΚΩΝ ΥΠΟΔΟΜΩΝ\ΕΝΤΥΠΟ ΠΙΣΤΟΠ ΕΑΠ ΙΙΙ-.xls" xr:uid="{00000000-0004-0000-0400-000019000000}"/>
    <hyperlink ref="H9" r:id="rId30" xr:uid="{00000000-0004-0000-0400-00001A000000}"/>
    <hyperlink ref="I70" r:id="rId31" display="ΕΝΤΑΓΜΕΝΑ ΕΡΓΑ\ΑΝΑΘΕΩΡΗΣΗ ΤΟΥ Β1 ΣΤΑΔΙΟΥ ΓΠΣ\ΕΝΤΥΠΟ ΠΙΣΤΟΠ ΕΑΠ ΙΙΙ-.xls" xr:uid="{00000000-0004-0000-0400-00001B000000}"/>
    <hyperlink ref="H36" r:id="rId32" xr:uid="{00000000-0004-0000-0400-00001C000000}"/>
    <hyperlink ref="I72" r:id="rId33" display="ΕΝΤΑΓΜΕΝΑ ΕΡΓΑ\ΠΕΡΙΒΑΛΛΟΝΤΙΚΕΣ ΑΔΕΙΟΔΟΤΗΣΕΙΣ ΚΑΙ\ΕΝΤΥΠΟ ΠΙΣΤΟΠ ΕΑΠ ΙΙΙ-.XLS" xr:uid="{00000000-0004-0000-0400-00001D000000}"/>
    <hyperlink ref="H68" r:id="rId34" xr:uid="{00000000-0004-0000-0400-00001E000000}"/>
    <hyperlink ref="H12" r:id="rId35" xr:uid="{00000000-0004-0000-0400-00001F000000}"/>
    <hyperlink ref="H41" r:id="rId36" xr:uid="{00000000-0004-0000-0400-000020000000}"/>
    <hyperlink ref="H62" r:id="rId37" xr:uid="{00000000-0004-0000-0400-000021000000}"/>
    <hyperlink ref="H73" r:id="rId38" xr:uid="{00000000-0004-0000-0400-000022000000}"/>
    <hyperlink ref="H71" r:id="rId39" xr:uid="{00000000-0004-0000-0400-000023000000}"/>
    <hyperlink ref="I74" r:id="rId40" display="ΕΝΤΑΓΜΕΝΑ ΕΡΓΑ\ΕΛΕΓΧΟΣ ΠΟΙΟΤΗΤΑΣ ΥΔΑΤΩΝ\ΕΝΤΥΠΟ ΠΙΣΤΟΠ ΕΑΠ ΙΙΙ-.XLS" xr:uid="{00000000-0004-0000-0400-000024000000}"/>
    <hyperlink ref="H75" r:id="rId41" xr:uid="{00000000-0004-0000-0400-000025000000}"/>
    <hyperlink ref="C14" r:id="rId42" xr:uid="{00000000-0004-0000-0400-000026000000}"/>
    <hyperlink ref="I76" r:id="rId43" display="ΕΝΤΑΓΜΕΝΑ ΕΡΓΑ\ΑΠΑΛΛΟΤΡΙΩΣΕΙΣ-ΠΡΑΞΕΙΣ ΤΑΚΤΟΠΟΙΗΣΗΣ\ΕΝΤΥΠΟ ΠΙΣΤΟΠ ΕΑΠ ΙΙΙ-.xls" xr:uid="{00000000-0004-0000-0400-000027000000}"/>
    <hyperlink ref="I81" r:id="rId44" display="ΕΝΤΑΓΜΕΝΑ ΕΡΓΑ\ΚΟΙΜΗΤΗΡΙΑ\ΕΝΤΥΠΟ ΠΙΣΤΟΠ ΕΑΠ ΙΙΙ-.xls" xr:uid="{00000000-0004-0000-0400-000028000000}"/>
    <hyperlink ref="I52" r:id="rId45" display="ΕΝΤΑΓΜΕΝΑ ΕΡΓΑ\ΠΛΑΤΕΙΑ ΑΙΑΝΗΣ\ΕΝΤΥΠΟ ΠΙΣΤΟΠ ΕΑΠ ΙΙΙ-.xls" xr:uid="{00000000-0004-0000-0400-000029000000}"/>
    <hyperlink ref="I83" r:id="rId46" display="ΕΝΤΑΓΜΕΝΑ ΕΡΓΑ\ΣΒΑΚ\ΕΝΤΥΠΟ ΠΙΣΤΟΠΟΙΗΣΗΣ ΕΑΠ.xls" xr:uid="{00000000-0004-0000-0400-00002A000000}"/>
    <hyperlink ref="D46" r:id="rId47" display="ΕΝΤΑΓΜΕΝΑ ΕΡΓΑ\ΟΛΟΚΛΗΡΩΜΕΝΑ\ΕΠΕΚΤΑΣΗ ΚΑΙ ΛΕΙΤΟΥΡΓΙΑ ΑΣΥΡΜΑΤΟΥ ΔΙΚΤΥΟΥ ΣΤΟΝ ΚΑΛΛΙΚΡΑΤΙΚΟ ΔΗΜΟ ΚΟΖΑΝΗΣ\ΕΝΤΥΠΟ ΠΙΣΤΟΠ ΕΑΠ ΙΙΙΙ-.XLS" xr:uid="{00000000-0004-0000-0400-00002B000000}"/>
    <hyperlink ref="D24" r:id="rId48" display="ΕΝΤΑΓΜΕΝΑ ΕΡΓΑ\ΟΛΟΚΛΗΡΩΜΕΝΑ\ΣΤΡΑΤΗΓΙΚΟ ΣΧΕΔΙΟ ΜΑΡΚΕΤΙΝΓ\ΕΝΤΥΠΟ ΠΙΣΤΟΠ ΕΑΠ ΙΙΙ-.xls" xr:uid="{00000000-0004-0000-0400-00002C000000}"/>
    <hyperlink ref="D26" r:id="rId49" display="ΕΝΤΑΓΜΕΝΑ ΕΡΓΑ\ΟΛΟΚΛΗΡΩΜΕΝΑ\ΕΠΙΚΑΙΡΟΠΟΙΗΣΗ ΓΠΣ\ΕΝΤΥΠΟ ΠΙΣΤΟΠ ΕΑΠ ΙΙΙΙ-.XLS" xr:uid="{00000000-0004-0000-0400-00002D000000}"/>
    <hyperlink ref="D43" r:id="rId50" display="ΕΝΤΑΓΜΕΝΑ ΕΡΓΑ\ΟΛΟΚΛΗΡΩΜΕΝΑ\ΥΠΟΔΟΜΕΣ ΥΓΕΙΟΝΟΜΙΚΟΥ ΕΝΔΙΑΦΕΡΟΝΤΟΣ\ΕΝΤΥΠΟ ΠΙΣΤΟΠ ΕΑΠ ΙΙΙ-.xls" xr:uid="{00000000-0004-0000-0400-00002E000000}"/>
    <hyperlink ref="I28" r:id="rId51" display="ΕΝΤΑΓΜΕΝΑ ΕΡΓΑ\ΟΛΟΚΛΗΡΩΜΕΝΑ\1η ΣΥΜΠΛΗΡΩΜΑΤΚΗ ΒΙΒΛ\ΕΝΤΥΠΟ ΠΙΣΤΟΠ ΕΑΠ ΙΙΙ-1.XLS" xr:uid="{00000000-0004-0000-0400-00002F000000}"/>
    <hyperlink ref="I87" r:id="rId52" display="ΕΝΤΑΓΜΕΝΑ ΕΡΓΑ\ΜΕΤΑΤΟΠΙΣΗ ΠΥΛΩΝΩΝ ΔΕΗ\ΕΝΤΥΠΟ ΠΙΣΤΟΠ ΕΑΠ ΙΙΙ-.xls" xr:uid="{00000000-0004-0000-0400-000030000000}"/>
    <hyperlink ref="H53" r:id="rId53" xr:uid="{00000000-0004-0000-0400-000031000000}"/>
    <hyperlink ref="H77" r:id="rId54" xr:uid="{00000000-0004-0000-0400-000032000000}"/>
    <hyperlink ref="H82" r:id="rId55" xr:uid="{00000000-0004-0000-0400-000033000000}"/>
    <hyperlink ref="H84" r:id="rId56" xr:uid="{00000000-0004-0000-0400-000034000000}"/>
    <hyperlink ref="H88" r:id="rId57" xr:uid="{00000000-0004-0000-0400-000035000000}"/>
    <hyperlink ref="H32" r:id="rId58" xr:uid="{00000000-0004-0000-0400-000036000000}"/>
    <hyperlink ref="I91" r:id="rId59" display="ΕΝΤΑΓΜΕΝΑ ΕΡΓΑ\ΓΗΠΕΔΟ 5Χ5 ΑΓ ΔΗΜ\ΕΝΤΥΠΟ ΠΙΣΤΟΠ ΕΑΠ ΙΙΙ-.xls" xr:uid="{00000000-0004-0000-0400-000037000000}"/>
    <hyperlink ref="I94" r:id="rId60" display="ΕΝΤΑΓΜΕΝΑ ΕΡΓΑ\ΒΕΛΤΙΣΤΟΠΟΙΗΣΗ ΔΙΑΧΕΙΡΙΣΗΣ ΣΤΕΡΕΩΝ ΑΠ ΑΣΑ\ΕΝΤΥΠΟ ΠΙΣΤΟΠ ΕΑΠ ΙΙΙ-.xls" xr:uid="{00000000-0004-0000-0400-000038000000}"/>
    <hyperlink ref="H90" r:id="rId61" xr:uid="{00000000-0004-0000-0400-000039000000}"/>
    <hyperlink ref="H54" r:id="rId62" display="ΕΝΤΑΓΜΕΝΑ ΕΡΓΑ\ΠΛΑΤΕΙΑ ΑΙΑΝΗΣ\θεωρηση πιστ 18.11.2016.pdf" xr:uid="{00000000-0004-0000-0400-00003A000000}"/>
    <hyperlink ref="H95" r:id="rId63" xr:uid="{00000000-0004-0000-0400-00003B000000}"/>
    <hyperlink ref="H92" r:id="rId64" xr:uid="{00000000-0004-0000-0400-00003C000000}"/>
    <hyperlink ref="H42" r:id="rId65" xr:uid="{00000000-0004-0000-0400-00003D000000}"/>
    <hyperlink ref="C44" r:id="rId66" xr:uid="{00000000-0004-0000-0400-00003E000000}"/>
    <hyperlink ref="I96" r:id="rId67" display="ΕΝΤΑΓΜΕΝΑ ΕΡΓΑ\ΒΕΛΤΙΩΣΗ ΚΥΚΛ ΣΥΝΘ ΟΙΚΙΣΜΩΝ\ΕΝΤΥΠΟ ΠΙΣΤΟΠ ΕΑΠ ΙΙΙ-.xls" xr:uid="{00000000-0004-0000-0400-00003F000000}"/>
    <hyperlink ref="I99" r:id="rId68" display="ΕΝΤΑΓΜΕΝΑ ΕΡΓΑ\ΟΛΟΚΛΗΡΩΣΗ ΑΘΛ ΕΓΚΑΤ ΑΙΑΝΗΣ\ΕΝΤΥΠΟ ΠΙΣΤΟΠ ΕΑΠ ΙΙΙ-.xls" xr:uid="{00000000-0004-0000-0400-000040000000}"/>
    <hyperlink ref="I101" r:id="rId69" display="ΕΝΤΑΓΜΕΝΑ ΕΡΓΑ\ΣΥΝΤΗΡΗΣΗ ΑΘΛΗΤΙΚΩΝ ΥΠΟΔΟΜΩΝ\ΕΝΤΥΠΟ ΠΙΣΤΟΠ ΕΑΠ ΙΙΙ-.xls" xr:uid="{00000000-0004-0000-0400-000041000000}"/>
    <hyperlink ref="H102" r:id="rId70" xr:uid="{00000000-0004-0000-0400-000042000000}"/>
    <hyperlink ref="H93" r:id="rId71" xr:uid="{00000000-0004-0000-0400-000043000000}"/>
    <hyperlink ref="H58" r:id="rId72" xr:uid="{00000000-0004-0000-0400-000044000000}"/>
    <hyperlink ref="H97" r:id="rId73" xr:uid="{00000000-0004-0000-0400-000045000000}"/>
    <hyperlink ref="H69" r:id="rId74" xr:uid="{00000000-0004-0000-0400-000046000000}"/>
    <hyperlink ref="H19" r:id="rId75" xr:uid="{00000000-0004-0000-0400-000047000000}"/>
    <hyperlink ref="H37" r:id="rId76" xr:uid="{00000000-0004-0000-0400-000048000000}"/>
    <hyperlink ref="M104" r:id="rId77" display="ΕΝΤΑΓΜΕΝΑ ΕΡΓΑ\ΠΟΡΤΑ-ΠΟΡΤΑ\ΕΝΤΥΠΟ ΠΙΣΤΟΠ ΕΑΠ ΙΙΙ-.xls" xr:uid="{00000000-0004-0000-0400-000049000000}"/>
    <hyperlink ref="M107" r:id="rId78" display="ΕΝΤΑΓΜΕΝΑ ΕΡΓΑ\ΜΕΛΕΤΗ-ΟΛΟΚΛΗΡΩΜΕΝΟΣ ΣΧΕΔΙΑΣΜΟΣ ΔΙΑΧ ΑΠΟΡ\ΕΝΤΥΠΟ ΠΙΣΤΟΠ ΕΑΠ ΙΙΙ-.xls" xr:uid="{00000000-0004-0000-0400-00004A000000}"/>
    <hyperlink ref="H100" r:id="rId79" xr:uid="{00000000-0004-0000-0400-00004B000000}"/>
    <hyperlink ref="L77" r:id="rId80" xr:uid="{00000000-0004-0000-0400-00004C000000}"/>
    <hyperlink ref="M116" r:id="rId81" display="ΕΝΤΑΓΜΕΝΑ ΕΡΓΑ\ΝΟΕΜΒΡΙΟΣ 2016\ΣΥΝΔΕΣΕΙΣ ΟΚΩ\ΕΝΤΥΠΟ ΠΙΣΤΟΠ ΕΑΠ ΙΙΙ-.xls" xr:uid="{00000000-0004-0000-0400-00004D000000}"/>
    <hyperlink ref="N77" r:id="rId82" xr:uid="{00000000-0004-0000-0400-00004E000000}"/>
    <hyperlink ref="L105" r:id="rId83" xr:uid="{00000000-0004-0000-0400-00004F000000}"/>
    <hyperlink ref="L108" r:id="rId84" xr:uid="{00000000-0004-0000-0400-000050000000}"/>
    <hyperlink ref="M109" r:id="rId85" display="ΕΝΤΑΓΜΕΝΑ ΕΡΓΑ\ΟΙΚΙΣΤΙΚΗ ΑΝΑΒΑΘΜΙΣΗ ΟΙΚΙΣΜΩΝ\ΕΝΤΥΠΟ ΠΙΣΤΟΠ ΕΑΠ ΙΙΙ-.xls" xr:uid="{00000000-0004-0000-0400-000051000000}"/>
    <hyperlink ref="A70" location="'ΠΛΗΡΩΜΕΣ 23-4-2015'!A98" display="Παροχή υπηρεσιών Τεχνικού Συμβούλου του Δήμου Κοζάνης για την αναθεώρηση του           Β1’ Σταδίου του Γενικού Πολεοδομικού Σχεδίου (Γ.Π.Σ.) Δημοτικής     Ενότητας Κοζάνης" xr:uid="{00000000-0004-0000-0400-000052000000}"/>
    <hyperlink ref="A76" location="'ΠΛΗΡΩΜΕΣ 23-4-2015'!A116" display="ΑΠΑΛΛΟΤΡΙΩΣΕΙΣ-ΠΡΑΞΕΙΣ ΤΑΚΤΟΠΟΙΗΣΗΣ ΔΙΑΤΗΡΗΤΕΑ " xr:uid="{00000000-0004-0000-0400-000053000000}"/>
    <hyperlink ref="A81" location="'ΠΛΗΡΩΜΕΣ 23-4-2015'!A123" display="Μελέτες ωρίμανσης έργου δημιουργίας νέων κοιμητηριακών υποδομών στο Δήμο Κοζάνης" xr:uid="{00000000-0004-0000-0400-000054000000}"/>
    <hyperlink ref="A83" location="'ΠΛΗΡΩΜΕΣ 23-4-2015'!A130" display="Ερευνητική συνδρομή στο Δήμο Kοζάνης για τη χάραξη δράσεων στροφής από τον κορεσμό προς τη Βιώσιμη Κινητικότητα - Πλαίσιο στρατηγικής για την ευαισθητοποίηση και κινητοποίηση της τοπικής κοινωνίας απέναντι σε προβλήματα περιβάλλοντος και μετακινήσεων" xr:uid="{00000000-0004-0000-0400-000055000000}"/>
    <hyperlink ref="A87" location="'ΠΛΗΡΩΜΕΣ 23-4-2015'!A174" display="Μετατώπιση πυλώνων της ΔΕΗ στη Νέα Χαραυγή" xr:uid="{00000000-0004-0000-0400-000056000000}"/>
    <hyperlink ref="L68" r:id="rId86" xr:uid="{00000000-0004-0000-0400-000057000000}"/>
    <hyperlink ref="L36" r:id="rId87" xr:uid="{00000000-0004-0000-0400-000058000000}"/>
    <hyperlink ref="L110" r:id="rId88" xr:uid="{00000000-0004-0000-0400-000059000000}"/>
    <hyperlink ref="L117" r:id="rId89" xr:uid="{00000000-0004-0000-0400-00005A000000}"/>
    <hyperlink ref="L121" r:id="rId90" xr:uid="{00000000-0004-0000-0400-00005B000000}"/>
    <hyperlink ref="L102" r:id="rId91" xr:uid="{00000000-0004-0000-0400-00005C000000}"/>
    <hyperlink ref="L100" r:id="rId92" xr:uid="{00000000-0004-0000-0400-00005D000000}"/>
    <hyperlink ref="L84" r:id="rId93" xr:uid="{00000000-0004-0000-0400-00005E000000}"/>
    <hyperlink ref="L40" r:id="rId94" xr:uid="{00000000-0004-0000-0400-00005F000000}"/>
    <hyperlink ref="L37" r:id="rId95" xr:uid="{00000000-0004-0000-0400-000060000000}"/>
    <hyperlink ref="L11" r:id="rId96" xr:uid="{00000000-0004-0000-0400-000061000000}"/>
    <hyperlink ref="L123" r:id="rId97" xr:uid="{00000000-0004-0000-0400-000062000000}"/>
    <hyperlink ref="L78" r:id="rId98" xr:uid="{00000000-0004-0000-0400-000063000000}"/>
    <hyperlink ref="L111" r:id="rId99" display="ΕΝΤΑΓΜΕΝΑ ΕΡΓΑ\ΟΙΚΙΣΤΙΚΗ ΑΝΑΒΑΘΜΙΣΗ ΟΙΚΙΣΜΩΝ\ΠΙΣΤΟΠΟΙΗΣΕΙΣ\ΘΕΩΡΗΣΗ ΠΙΣΤΟΠΟΙΗΣΗΣ 16_06_2017.pdf" xr:uid="{00000000-0004-0000-0400-000064000000}"/>
    <hyperlink ref="L125" r:id="rId100" xr:uid="{00000000-0004-0000-0400-000065000000}"/>
    <hyperlink ref="L41" r:id="rId101" xr:uid="{00000000-0004-0000-0400-000066000000}"/>
    <hyperlink ref="L112" r:id="rId102" xr:uid="{00000000-0004-0000-0400-000067000000}"/>
    <hyperlink ref="L88" r:id="rId103" xr:uid="{00000000-0004-0000-0400-000068000000}"/>
    <hyperlink ref="L92" r:id="rId104" xr:uid="{00000000-0004-0000-0400-000069000000}"/>
    <hyperlink ref="L95" r:id="rId105" xr:uid="{00000000-0004-0000-0400-00006A000000}"/>
    <hyperlink ref="L53" r:id="rId106" xr:uid="{00000000-0004-0000-0400-00006B000000}"/>
    <hyperlink ref="L90" r:id="rId107" xr:uid="{00000000-0004-0000-0400-00006C000000}"/>
    <hyperlink ref="L38" r:id="rId108" xr:uid="{00000000-0004-0000-0400-00006D000000}"/>
    <hyperlink ref="L128" r:id="rId109" xr:uid="{00000000-0004-0000-0400-00006E000000}"/>
    <hyperlink ref="L134" r:id="rId110" xr:uid="{00000000-0004-0000-0400-00006F000000}"/>
    <hyperlink ref="L137" r:id="rId111" xr:uid="{00000000-0004-0000-0400-000070000000}"/>
    <hyperlink ref="L85" r:id="rId112" xr:uid="{00000000-0004-0000-0400-000071000000}"/>
    <hyperlink ref="L113" r:id="rId113" xr:uid="{00000000-0004-0000-0400-000072000000}"/>
    <hyperlink ref="L139" r:id="rId114" xr:uid="{00000000-0004-0000-0400-000073000000}"/>
    <hyperlink ref="L140" r:id="rId115" xr:uid="{00000000-0004-0000-0400-000074000000}"/>
    <hyperlink ref="L142" r:id="rId116" xr:uid="{00000000-0004-0000-0400-000075000000}"/>
    <hyperlink ref="L131" r:id="rId117" xr:uid="{00000000-0004-0000-0400-000076000000}"/>
    <hyperlink ref="L119" r:id="rId118" xr:uid="{00000000-0004-0000-0400-000077000000}"/>
    <hyperlink ref="L79" r:id="rId119" xr:uid="{00000000-0004-0000-0400-000078000000}"/>
    <hyperlink ref="L146" r:id="rId120" xr:uid="{00000000-0004-0000-0400-000079000000}"/>
    <hyperlink ref="L114" r:id="rId121" xr:uid="{00000000-0004-0000-0400-00007A000000}"/>
    <hyperlink ref="L143" r:id="rId122" xr:uid="{00000000-0004-0000-0400-00007B000000}"/>
    <hyperlink ref="L160" r:id="rId123" xr:uid="{00000000-0004-0000-0400-00007C000000}"/>
    <hyperlink ref="L155" r:id="rId124" xr:uid="{00000000-0004-0000-0400-00007D000000}"/>
    <hyperlink ref="L148" r:id="rId125" xr:uid="{00000000-0004-0000-0400-00007E000000}"/>
    <hyperlink ref="L54" r:id="rId126" xr:uid="{00000000-0004-0000-0400-00007F000000}"/>
    <hyperlink ref="L9" r:id="rId127" xr:uid="{00000000-0004-0000-0400-000080000000}"/>
    <hyperlink ref="L126" r:id="rId128" xr:uid="{00000000-0004-0000-0400-000081000000}"/>
    <hyperlink ref="L55" r:id="rId129" xr:uid="{00000000-0004-0000-0400-000082000000}"/>
    <hyperlink ref="L162" r:id="rId130" xr:uid="{00000000-0004-0000-0400-000083000000}"/>
    <hyperlink ref="L115" r:id="rId131" xr:uid="{00000000-0004-0000-0400-000084000000}"/>
    <hyperlink ref="L42" r:id="rId132" xr:uid="{00000000-0004-0000-0400-000085000000}"/>
    <hyperlink ref="L164" r:id="rId133" xr:uid="{00000000-0004-0000-0400-000086000000}"/>
    <hyperlink ref="L166" r:id="rId134" xr:uid="{00000000-0004-0000-0400-000087000000}"/>
    <hyperlink ref="L167" r:id="rId135" xr:uid="{00000000-0004-0000-0400-000088000000}"/>
    <hyperlink ref="L177" r:id="rId136" xr:uid="{00000000-0004-0000-0400-000089000000}"/>
    <hyperlink ref="L175" r:id="rId137" xr:uid="{00000000-0004-0000-0400-00008A000000}"/>
    <hyperlink ref="L151" r:id="rId138" xr:uid="{00000000-0004-0000-0400-00008B000000}"/>
    <hyperlink ref="L86" r:id="rId139" xr:uid="{00000000-0004-0000-0400-00008C000000}"/>
    <hyperlink ref="L80" r:id="rId140" xr:uid="{00000000-0004-0000-0400-00008D000000}"/>
    <hyperlink ref="L106" r:id="rId141" xr:uid="{00000000-0004-0000-0400-00008E000000}"/>
    <hyperlink ref="L149" r:id="rId142" xr:uid="{00000000-0004-0000-0400-00008F000000}"/>
    <hyperlink ref="L144" r:id="rId143" xr:uid="{00000000-0004-0000-0400-000090000000}"/>
    <hyperlink ref="Q134" r:id="rId144" display="ΕΝΤΑΓΜΕΝΑ ΕΡΓΑ\GIS\ΕΝΤΥΠΟ ΠΙΣΤΟΠ ΕΑΠ ΙΙΙ-.xls" xr:uid="{00000000-0004-0000-0400-000091000000}"/>
    <hyperlink ref="Q135" r:id="rId145" display="ΕΝΤΑΓΜΕΝΑ ΕΡΓΑ\GIS\ΕΝΤΥΠΟ ΠΙΣΤΟΠ ΕΑΠ ΙΙΙ-.xls" xr:uid="{00000000-0004-0000-0400-000092000000}"/>
    <hyperlink ref="P175" r:id="rId146" xr:uid="{00000000-0004-0000-0400-000093000000}"/>
    <hyperlink ref="P166" r:id="rId147" xr:uid="{00000000-0004-0000-0400-000094000000}"/>
    <hyperlink ref="P167" r:id="rId148" xr:uid="{00000000-0004-0000-0400-000095000000}"/>
    <hyperlink ref="P135" r:id="rId149" xr:uid="{00000000-0004-0000-0400-000096000000}"/>
    <hyperlink ref="P125" r:id="rId150" xr:uid="{00000000-0004-0000-0400-000097000000}"/>
    <hyperlink ref="P36" r:id="rId151" xr:uid="{00000000-0004-0000-0400-000098000000}"/>
    <hyperlink ref="P185" r:id="rId152" xr:uid="{00000000-0004-0000-0400-000099000000}"/>
    <hyperlink ref="P179" r:id="rId153" xr:uid="{00000000-0004-0000-0400-00009A000000}"/>
    <hyperlink ref="P168" r:id="rId154" xr:uid="{00000000-0004-0000-0400-00009B000000}"/>
    <hyperlink ref="P95" r:id="rId155" xr:uid="{00000000-0004-0000-0400-00009C000000}"/>
    <hyperlink ref="Q194" r:id="rId156" display="ΕΝΤΑΓΜΕΝΑ ΕΡΓΑ\ΝΟΕΜΒΡΙΟΣ 2016\ΚΟΖΑΝΗ 2020+\Πληρωμές\DIABIB_ΧΡΗΜΑΤ_1Η_ΠΙΣΤ.xlsx" xr:uid="{00000000-0004-0000-0400-00009D000000}"/>
    <hyperlink ref="P190" r:id="rId157" xr:uid="{00000000-0004-0000-0400-00009E000000}"/>
    <hyperlink ref="P148" r:id="rId158" xr:uid="{00000000-0004-0000-0400-00009F000000}"/>
    <hyperlink ref="P82" r:id="rId159" xr:uid="{00000000-0004-0000-0400-0000A0000000}"/>
    <hyperlink ref="P18" r:id="rId160" xr:uid="{00000000-0004-0000-0400-0000A1000000}"/>
    <hyperlink ref="P171" r:id="rId161" xr:uid="{00000000-0004-0000-0400-0000A2000000}"/>
    <hyperlink ref="AG213" r:id="rId162" display="ΕΝΤΑΓΜΕΝΑ ΕΡΓΑ\ΝΟΕΜΒΡΙΟΣ 2016\ΠΡΟΜΗΘΕΙΑ ΗΛΕΚΤΡΙΚΩΝ ΟΧΗΜΑΤΩΝ\ΕΝΤΥΠΟ ΠΙΣΤ_ΚΟΖΑΝΗ2020.xlsx" xr:uid="{00000000-0004-0000-0400-0000A3000000}"/>
    <hyperlink ref="P200" r:id="rId163" xr:uid="{00000000-0004-0000-0400-0000A4000000}"/>
    <hyperlink ref="P149" r:id="rId164" xr:uid="{00000000-0004-0000-0400-0000A5000000}"/>
    <hyperlink ref="P219" r:id="rId165" xr:uid="{00000000-0004-0000-0400-0000A6000000}"/>
    <hyperlink ref="P217" r:id="rId166" xr:uid="{00000000-0004-0000-0400-0000A7000000}"/>
    <hyperlink ref="P187" r:id="rId167" xr:uid="{00000000-0004-0000-0400-0000A8000000}"/>
    <hyperlink ref="P173" r:id="rId168" xr:uid="{00000000-0004-0000-0400-0000A9000000}"/>
    <hyperlink ref="P126" r:id="rId169" xr:uid="{00000000-0004-0000-0400-0000AA000000}"/>
    <hyperlink ref="P232" r:id="rId170" xr:uid="{00000000-0004-0000-0400-0000AB000000}"/>
    <hyperlink ref="P223" r:id="rId171" xr:uid="{00000000-0004-0000-0400-0000AC000000}"/>
    <hyperlink ref="P208" r:id="rId172" xr:uid="{00000000-0004-0000-0400-0000AD000000}"/>
    <hyperlink ref="P182" r:id="rId173" xr:uid="{00000000-0004-0000-0400-0000AE000000}"/>
    <hyperlink ref="P146" r:id="rId174" xr:uid="{00000000-0004-0000-0400-0000AF000000}"/>
    <hyperlink ref="P129" r:id="rId175" xr:uid="{00000000-0004-0000-0400-0000B0000000}"/>
    <hyperlink ref="P160" r:id="rId176" xr:uid="{00000000-0004-0000-0400-0000B1000000}"/>
    <hyperlink ref="P203" r:id="rId177" xr:uid="{00000000-0004-0000-0400-0000B2000000}"/>
    <hyperlink ref="P204" r:id="rId178" xr:uid="{00000000-0004-0000-0400-0000B3000000}"/>
    <hyperlink ref="P205" r:id="rId179" xr:uid="{00000000-0004-0000-0400-0000B4000000}"/>
    <hyperlink ref="P239" r:id="rId180" xr:uid="{00000000-0004-0000-0400-0000B5000000}"/>
    <hyperlink ref="P188" r:id="rId181" xr:uid="{00000000-0004-0000-0400-0000B6000000}"/>
    <hyperlink ref="P236" r:id="rId182" xr:uid="{00000000-0004-0000-0400-0000B7000000}"/>
    <hyperlink ref="P209" r:id="rId183" xr:uid="{00000000-0004-0000-0400-0000B8000000}"/>
    <hyperlink ref="P210" r:id="rId184" xr:uid="{00000000-0004-0000-0400-0000B9000000}"/>
    <hyperlink ref="P234" r:id="rId185" xr:uid="{00000000-0004-0000-0400-0000BA000000}"/>
    <hyperlink ref="P226" r:id="rId186" xr:uid="{00000000-0004-0000-0400-0000BB000000}"/>
    <hyperlink ref="P247" r:id="rId187" xr:uid="{00000000-0004-0000-0400-0000BC000000}"/>
    <hyperlink ref="P244" r:id="rId188" xr:uid="{00000000-0004-0000-0400-0000BD000000}"/>
    <hyperlink ref="P241" r:id="rId189" xr:uid="{00000000-0004-0000-0400-0000BE000000}"/>
    <hyperlink ref="P183" r:id="rId190" xr:uid="{00000000-0004-0000-0400-0000BF000000}"/>
    <hyperlink ref="P102" r:id="rId191" xr:uid="{00000000-0004-0000-0400-0000C0000000}"/>
    <hyperlink ref="P255" r:id="rId192" xr:uid="{00000000-0004-0000-0400-0000C1000000}"/>
    <hyperlink ref="P180" r:id="rId193" xr:uid="{00000000-0004-0000-0400-0000C2000000}"/>
    <hyperlink ref="P181" r:id="rId194" xr:uid="{00000000-0004-0000-0400-0000C3000000}"/>
    <hyperlink ref="P248" r:id="rId195" xr:uid="{00000000-0004-0000-0400-0000C4000000}"/>
    <hyperlink ref="P257" r:id="rId196" display="ΘΕΩΡΗΣΗ -ΌΧΙ" xr:uid="{00000000-0004-0000-0400-0000C5000000}"/>
    <hyperlink ref="P245" r:id="rId197" display="ΘΕΩΡΗΣΗ-ΌΧΙ" xr:uid="{00000000-0004-0000-0400-0000C6000000}"/>
    <hyperlink ref="S258" r:id="rId198" display="ΘΕΩΡΗΣΗ-ΌΧΙ" xr:uid="{00000000-0004-0000-0400-0000C7000000}"/>
    <hyperlink ref="S247" r:id="rId199" display="ΘΕΩΡΗΣΗ-ΌΧΙ" xr:uid="{00000000-0004-0000-0400-0000C8000000}"/>
    <hyperlink ref="P237" r:id="rId200" display="ΘΕΩΡΗΣΗ-ΌΧΙ" xr:uid="{00000000-0004-0000-0400-0000C9000000}"/>
    <hyperlink ref="S216" r:id="rId201" display="ΘΕΩΡΗΣΗ-ΌΧΙ" xr:uid="{00000000-0004-0000-0400-0000CA000000}"/>
    <hyperlink ref="S223" r:id="rId202" display="ΘΕΩΡΗΣΗ-ΌΧΙ" xr:uid="{00000000-0004-0000-0400-0000CB000000}"/>
    <hyperlink ref="S82" r:id="rId203" display="ΘΕΩΡΗΣΗ-ΌΧΙ" xr:uid="{00000000-0004-0000-0400-0000CC000000}"/>
    <hyperlink ref="S260" r:id="rId204" display="ΘΕΩΡΗΣΗ-ΌΧΙ" xr:uid="{00000000-0004-0000-0400-0000CD000000}"/>
    <hyperlink ref="S259" r:id="rId205" display="ΘΕΩΡΗΣΗ-ΌΧΙ" xr:uid="{00000000-0004-0000-0400-0000CE000000}"/>
    <hyperlink ref="S255" r:id="rId206" display="ΘΕΩΡΗΣΗ-ΌΧΙ" xr:uid="{00000000-0004-0000-0400-0000CF000000}"/>
    <hyperlink ref="P251" r:id="rId207" display="ΘΕΡΗΣΗ-ΌΧΙ" xr:uid="{00000000-0004-0000-0400-0000D0000000}"/>
    <hyperlink ref="S244" r:id="rId208" display="ΘΕΩΡΗΣΗ-ΌΧΙ" xr:uid="{00000000-0004-0000-0400-0000D1000000}"/>
    <hyperlink ref="S257" r:id="rId209" display="ΘΕΩΡΗΣΗ-ΌΧΙ" xr:uid="{00000000-0004-0000-0400-0000D2000000}"/>
    <hyperlink ref="S241" r:id="rId210" display="ΘΕΩΡΗΣΗ-ΌΧΙ" xr:uid="{00000000-0004-0000-0400-0000D3000000}"/>
    <hyperlink ref="S242" r:id="rId211" display="ΘΕΩΡΗΣΗ-ΌΧΙ" xr:uid="{00000000-0004-0000-0400-0000D4000000}"/>
    <hyperlink ref="S196" r:id="rId212" display="ΘΕΩΡΗΣΗ-ΌΧΙ" xr:uid="{00000000-0004-0000-0400-0000D5000000}"/>
    <hyperlink ref="S185" r:id="rId213" display="ΘΕΩΡΗΣΗ-ΌΧΙ" xr:uid="{00000000-0004-0000-0400-0000D6000000}"/>
    <hyperlink ref="S179" r:id="rId214" display="ΘΕΩΡΗΣΗ-ΌΧΙ" xr:uid="{00000000-0004-0000-0400-0000D7000000}"/>
    <hyperlink ref="S125" r:id="rId215" display="ΘΕΩΡΗΣΗ-ΌΧΙ" xr:uid="{00000000-0004-0000-0400-0000D8000000}"/>
    <hyperlink ref="S261" r:id="rId216" display="ΘΕΩΡΗΣΗ-ΌΧΙ" xr:uid="{00000000-0004-0000-0400-0000D9000000}"/>
    <hyperlink ref="S262" r:id="rId217" display="ΘΕΩΡΗΣΗ-ΌΧΙ" xr:uid="{00000000-0004-0000-0400-0000DA000000}"/>
    <hyperlink ref="S264" r:id="rId218" display="ΘΕΩΡΗΣΗ-ΌΧΙ" xr:uid="{00000000-0004-0000-0400-0000DB000000}"/>
    <hyperlink ref="S266" r:id="rId219" display="ΘΕΩΡΗΣΗ-ΌΧΙ" xr:uid="{00000000-0004-0000-0400-0000DC000000}"/>
    <hyperlink ref="S11" r:id="rId220" xr:uid="{00000000-0004-0000-0400-0000DD000000}"/>
    <hyperlink ref="S273" r:id="rId221" xr:uid="{00000000-0004-0000-0400-0000DE000000}"/>
    <hyperlink ref="S270" r:id="rId222" xr:uid="{00000000-0004-0000-0400-0000DF000000}"/>
    <hyperlink ref="S271" r:id="rId223" xr:uid="{00000000-0004-0000-0400-0000E0000000}"/>
    <hyperlink ref="S232" r:id="rId224" xr:uid="{00000000-0004-0000-0400-0000E1000000}"/>
    <hyperlink ref="S248" r:id="rId225" display="ΘΕΩΡΗΣΗ-ΌΧΙ" xr:uid="{00000000-0004-0000-0400-0000E2000000}"/>
    <hyperlink ref="S251" r:id="rId226" display="ΘΕΩΡΗΣΗ-ΌΧΙ" xr:uid="{00000000-0004-0000-0400-0000E3000000}"/>
    <hyperlink ref="S131" r:id="rId227" xr:uid="{00000000-0004-0000-0400-0000E4000000}"/>
    <hyperlink ref="S71" r:id="rId228" display="ΘΕΩΡΗΣΗ -ΌΧΙ" xr:uid="{00000000-0004-0000-0400-0000E5000000}"/>
    <hyperlink ref="S245" r:id="rId229" display="ΘΕΩΡΗΣΗ-ΌΧΙ" xr:uid="{00000000-0004-0000-0400-0000E6000000}"/>
    <hyperlink ref="S233" r:id="rId230" display="ΘΕΩΡΗΣΗ-ΌΧΙ" xr:uid="{00000000-0004-0000-0400-0000E7000000}"/>
    <hyperlink ref="P37" r:id="rId231" xr:uid="{00000000-0004-0000-0400-0000E8000000}"/>
    <hyperlink ref="S296" r:id="rId232" display="ΘΕΩΡΗΣΗ-ΌΧΙ" xr:uid="{00000000-0004-0000-0400-0000E9000000}"/>
    <hyperlink ref="S294" r:id="rId233" display="ΘΕΩΡΗΣΗ-ΌΧΙ" xr:uid="{00000000-0004-0000-0400-0000EA000000}"/>
    <hyperlink ref="S291" r:id="rId234" display="ΘΕΩΡΗΣΗ-ΌΧΙ" xr:uid="{00000000-0004-0000-0400-0000EB000000}"/>
    <hyperlink ref="S292" r:id="rId235" display="ΘΕΩΡΗΣΗ-ΌΧΙ" xr:uid="{00000000-0004-0000-0400-0000EC000000}"/>
    <hyperlink ref="S288" r:id="rId236" display="ΘΕΩΡΗΣΗ-ΌΧΙ" xr:uid="{00000000-0004-0000-0400-0000ED000000}"/>
    <hyperlink ref="S289" r:id="rId237" display="ΘΕΩΡΗΣΗ-ΌΧΙ" xr:uid="{00000000-0004-0000-0400-0000EE000000}"/>
    <hyperlink ref="S298" r:id="rId238" xr:uid="{00000000-0004-0000-0400-0000EF000000}"/>
    <hyperlink ref="S217" r:id="rId239" xr:uid="{00000000-0004-0000-0400-0000F0000000}"/>
    <hyperlink ref="V264" r:id="rId240" xr:uid="{00000000-0004-0000-0400-0000F1000000}"/>
    <hyperlink ref="S303" r:id="rId241" xr:uid="{00000000-0004-0000-0400-0000F2000000}"/>
    <hyperlink ref="S252" r:id="rId242" xr:uid="{00000000-0004-0000-0400-0000F3000000}"/>
    <hyperlink ref="V323" r:id="rId243" xr:uid="{00000000-0004-0000-0400-0000F4000000}"/>
    <hyperlink ref="V310" r:id="rId244" xr:uid="{00000000-0004-0000-0400-0000F5000000}"/>
    <hyperlink ref="V306" r:id="rId245" xr:uid="{00000000-0004-0000-0400-0000F6000000}"/>
    <hyperlink ref="V305" r:id="rId246" xr:uid="{00000000-0004-0000-0400-0000F7000000}"/>
    <hyperlink ref="V266" r:id="rId247" xr:uid="{00000000-0004-0000-0400-0000F8000000}"/>
    <hyperlink ref="S194" r:id="rId248" xr:uid="{00000000-0004-0000-0400-0000F9000000}"/>
    <hyperlink ref="V330" r:id="rId249" xr:uid="{00000000-0004-0000-0400-0000FA000000}"/>
    <hyperlink ref="V331" r:id="rId250" xr:uid="{00000000-0004-0000-0400-0000FB000000}"/>
    <hyperlink ref="S226" r:id="rId251" xr:uid="{00000000-0004-0000-0400-0000FC000000}"/>
    <hyperlink ref="V298" r:id="rId252" xr:uid="{00000000-0004-0000-0400-0000FD000000}"/>
    <hyperlink ref="V335" r:id="rId253" xr:uid="{00000000-0004-0000-0400-0000FE000000}"/>
    <hyperlink ref="V251" r:id="rId254" xr:uid="{00000000-0004-0000-0400-0000FF000000}"/>
    <hyperlink ref="V327" r:id="rId255" xr:uid="{00000000-0004-0000-0400-000000010000}"/>
    <hyperlink ref="V333" r:id="rId256" xr:uid="{00000000-0004-0000-0400-000001010000}"/>
    <hyperlink ref="V324" r:id="rId257" xr:uid="{00000000-0004-0000-0400-000002010000}"/>
    <hyperlink ref="V318" r:id="rId258" xr:uid="{00000000-0004-0000-0400-000003010000}"/>
    <hyperlink ref="V223" r:id="rId259" xr:uid="{00000000-0004-0000-0400-000004010000}"/>
    <hyperlink ref="V355" r:id="rId260" xr:uid="{00000000-0004-0000-0400-000005010000}"/>
    <hyperlink ref="V351" r:id="rId261" xr:uid="{00000000-0004-0000-0400-000006010000}"/>
    <hyperlink ref="V339" r:id="rId262" xr:uid="{00000000-0004-0000-0400-000007010000}"/>
    <hyperlink ref="V340" r:id="rId263" xr:uid="{00000000-0004-0000-0400-000008010000}"/>
    <hyperlink ref="V341" r:id="rId264" xr:uid="{00000000-0004-0000-0400-000009010000}"/>
    <hyperlink ref="V325" r:id="rId265" xr:uid="{00000000-0004-0000-0400-00000A010000}"/>
    <hyperlink ref="V311" r:id="rId266" xr:uid="{00000000-0004-0000-0400-00000B010000}"/>
    <hyperlink ref="V294" r:id="rId267" xr:uid="{00000000-0004-0000-0400-00000C010000}"/>
    <hyperlink ref="V247" r:id="rId268" xr:uid="{00000000-0004-0000-0400-00000D010000}"/>
    <hyperlink ref="V226" r:id="rId269" xr:uid="{00000000-0004-0000-0400-00000E010000}"/>
    <hyperlink ref="V336" r:id="rId270" xr:uid="{00000000-0004-0000-0400-00000F010000}"/>
    <hyperlink ref="V332" r:id="rId271" xr:uid="{00000000-0004-0000-0400-000010010000}"/>
    <hyperlink ref="V303" r:id="rId272" xr:uid="{00000000-0004-0000-0400-000011010000}"/>
    <hyperlink ref="V61" r:id="rId273" xr:uid="{00000000-0004-0000-0400-000012010000}"/>
    <hyperlink ref="V62" r:id="rId274" xr:uid="{00000000-0004-0000-0400-000013010000}"/>
    <hyperlink ref="V224" r:id="rId275" xr:uid="{00000000-0004-0000-0400-000014010000}"/>
    <hyperlink ref="V232" r:id="rId276" xr:uid="{00000000-0004-0000-0400-000015010000}"/>
    <hyperlink ref="V299" r:id="rId277" xr:uid="{00000000-0004-0000-0400-000016010000}"/>
    <hyperlink ref="V319" r:id="rId278" xr:uid="{00000000-0004-0000-0400-000017010000}"/>
    <hyperlink ref="V288" r:id="rId279" xr:uid="{00000000-0004-0000-0400-000018010000}"/>
    <hyperlink ref="V357" r:id="rId280" xr:uid="{00000000-0004-0000-0400-000019010000}"/>
    <hyperlink ref="V356" r:id="rId281" xr:uid="{00000000-0004-0000-0400-00001A010000}"/>
    <hyperlink ref="V358" r:id="rId282" xr:uid="{00000000-0004-0000-0400-00001B010000}"/>
    <hyperlink ref="V320" r:id="rId283" xr:uid="{00000000-0004-0000-0400-00001C010000}"/>
    <hyperlink ref="V304" r:id="rId284" xr:uid="{00000000-0004-0000-0400-00001D010000}"/>
    <hyperlink ref="V244" r:id="rId285" xr:uid="{00000000-0004-0000-0400-00001E010000}"/>
    <hyperlink ref="V125" r:id="rId286" xr:uid="{00000000-0004-0000-0400-00001F010000}"/>
    <hyperlink ref="V63" r:id="rId287" xr:uid="{00000000-0004-0000-0400-000020010000}"/>
    <hyperlink ref="V64" r:id="rId288" xr:uid="{00000000-0004-0000-0400-000021010000}"/>
    <hyperlink ref="V71" r:id="rId289" xr:uid="{00000000-0004-0000-0400-000022010000}"/>
    <hyperlink ref="V321" r:id="rId290" xr:uid="{00000000-0004-0000-0400-000023010000}"/>
    <hyperlink ref="V360" r:id="rId291" xr:uid="{00000000-0004-0000-0400-000024010000}"/>
    <hyperlink ref="V361" r:id="rId292" xr:uid="{00000000-0004-0000-0400-000025010000}"/>
    <hyperlink ref="V312" r:id="rId293" xr:uid="{00000000-0004-0000-0400-000026010000}"/>
    <hyperlink ref="V252" r:id="rId294" xr:uid="{00000000-0004-0000-0400-000027010000}"/>
    <hyperlink ref="V342" r:id="rId295" xr:uid="{00000000-0004-0000-0400-000028010000}"/>
    <hyperlink ref="Y251" r:id="rId296" xr:uid="{00000000-0004-0000-0400-000029010000}"/>
    <hyperlink ref="Y294" r:id="rId297" xr:uid="{00000000-0004-0000-0400-00002A010000}"/>
    <hyperlink ref="Y82" r:id="rId298" xr:uid="{00000000-0004-0000-0400-00002B010000}"/>
    <hyperlink ref="V233" r:id="rId299" xr:uid="{00000000-0004-0000-0400-00002C010000}"/>
    <hyperlink ref="Y365" r:id="rId300" xr:uid="{00000000-0004-0000-0400-00002D010000}"/>
    <hyperlink ref="V280" r:id="rId301" xr:uid="{00000000-0004-0000-0400-00002E010000}"/>
    <hyperlink ref="Y266" r:id="rId302" xr:uid="{00000000-0004-0000-0400-00002F010000}"/>
    <hyperlink ref="Y375" r:id="rId303" xr:uid="{00000000-0004-0000-0400-000030010000}"/>
    <hyperlink ref="Y369" r:id="rId304" xr:uid="{00000000-0004-0000-0400-000031010000}"/>
    <hyperlink ref="Y351" r:id="rId305" xr:uid="{00000000-0004-0000-0400-000032010000}"/>
    <hyperlink ref="Y317" r:id="rId306" xr:uid="{00000000-0004-0000-0400-000033010000}"/>
    <hyperlink ref="Y310" r:id="rId307" xr:uid="{00000000-0004-0000-0400-000034010000}"/>
    <hyperlink ref="Y382" r:id="rId308" xr:uid="{00000000-0004-0000-0400-000035010000}"/>
    <hyperlink ref="Y371" r:id="rId309" xr:uid="{00000000-0004-0000-0400-000036010000}"/>
    <hyperlink ref="Y339" r:id="rId310" xr:uid="{00000000-0004-0000-0400-000037010000}"/>
    <hyperlink ref="Y311" r:id="rId311" xr:uid="{00000000-0004-0000-0400-000038010000}"/>
    <hyperlink ref="Y252" r:id="rId312" xr:uid="{00000000-0004-0000-0400-000039010000}"/>
    <hyperlink ref="Y156" r:id="rId313" xr:uid="{00000000-0004-0000-0400-00003A010000}"/>
    <hyperlink ref="Y247" r:id="rId314" xr:uid="{00000000-0004-0000-0400-00003B010000}"/>
    <hyperlink ref="Y385" r:id="rId315" xr:uid="{00000000-0004-0000-0400-00003C010000}"/>
    <hyperlink ref="Y376" r:id="rId316" xr:uid="{00000000-0004-0000-0400-00003D010000}"/>
    <hyperlink ref="Y352" r:id="rId317" xr:uid="{00000000-0004-0000-0400-00003E010000}"/>
    <hyperlink ref="Y318" r:id="rId318" xr:uid="{00000000-0004-0000-0400-00003F010000}"/>
    <hyperlink ref="Y312" r:id="rId319" xr:uid="{00000000-0004-0000-0400-000040010000}"/>
    <hyperlink ref="Y388" r:id="rId320" xr:uid="{00000000-0004-0000-0400-000041010000}"/>
    <hyperlink ref="Y377" r:id="rId321" xr:uid="{00000000-0004-0000-0400-000042010000}"/>
    <hyperlink ref="Y378" r:id="rId322" xr:uid="{00000000-0004-0000-0400-000043010000}"/>
    <hyperlink ref="V328" r:id="rId323" xr:uid="{00000000-0004-0000-0400-000044010000}"/>
    <hyperlink ref="Y280" r:id="rId324" xr:uid="{00000000-0004-0000-0400-000045010000}"/>
    <hyperlink ref="Y353" r:id="rId325" xr:uid="{00000000-0004-0000-0400-000046010000}"/>
    <hyperlink ref="Y395" r:id="rId326" xr:uid="{00000000-0004-0000-0400-000047010000}"/>
    <hyperlink ref="Y396" r:id="rId327" xr:uid="{00000000-0004-0000-0400-000048010000}"/>
    <hyperlink ref="Y399" r:id="rId328" xr:uid="{00000000-0004-0000-0400-000049010000}"/>
    <hyperlink ref="Y383" r:id="rId329" xr:uid="{00000000-0004-0000-0400-00004A010000}"/>
    <hyperlink ref="Y379" r:id="rId330" xr:uid="{00000000-0004-0000-0400-00004B010000}"/>
    <hyperlink ref="Y253" r:id="rId331" xr:uid="{00000000-0004-0000-0400-00004C010000}"/>
    <hyperlink ref="Y244" r:id="rId332" xr:uid="{00000000-0004-0000-0400-00004D010000}"/>
    <hyperlink ref="Y61" r:id="rId333" xr:uid="{00000000-0004-0000-0400-00004E010000}"/>
    <hyperlink ref="Y391" r:id="rId334" xr:uid="{00000000-0004-0000-0400-00004F010000}"/>
    <hyperlink ref="Y372" r:id="rId335" xr:uid="{00000000-0004-0000-0400-000050010000}"/>
    <hyperlink ref="Y373" r:id="rId336" xr:uid="{00000000-0004-0000-0400-000051010000}"/>
    <hyperlink ref="Y360" r:id="rId337" xr:uid="{00000000-0004-0000-0400-000052010000}"/>
    <hyperlink ref="Y248" r:id="rId338" xr:uid="{00000000-0004-0000-0400-000053010000}"/>
    <hyperlink ref="Y361" r:id="rId339" xr:uid="{00000000-0004-0000-0400-000054010000}"/>
    <hyperlink ref="Y405" r:id="rId340" xr:uid="{00000000-0004-0000-0400-000055010000}"/>
    <hyperlink ref="Y386" r:id="rId341" xr:uid="{00000000-0004-0000-0400-000056010000}"/>
    <hyperlink ref="Y380" r:id="rId342" xr:uid="{00000000-0004-0000-0400-000057010000}"/>
    <hyperlink ref="Y288" r:id="rId343" xr:uid="{00000000-0004-0000-0400-000058010000}"/>
    <hyperlink ref="Y402" r:id="rId344" xr:uid="{00000000-0004-0000-0400-000059010000}"/>
    <hyperlink ref="AB310" r:id="rId345" xr:uid="{00000000-0004-0000-0400-00005A010000}"/>
    <hyperlink ref="Y249" r:id="rId346" xr:uid="{00000000-0004-0000-0400-00005B010000}"/>
    <hyperlink ref="AB247" r:id="rId347" xr:uid="{00000000-0004-0000-0400-00005C010000}"/>
    <hyperlink ref="AB402" r:id="rId348" xr:uid="{00000000-0004-0000-0400-00005D010000}"/>
    <hyperlink ref="AB351" r:id="rId349" xr:uid="{00000000-0004-0000-0400-00005E010000}"/>
    <hyperlink ref="AB403" r:id="rId350" xr:uid="{00000000-0004-0000-0400-00005F010000}"/>
    <hyperlink ref="AB360" r:id="rId351" xr:uid="{00000000-0004-0000-0400-000060010000}"/>
    <hyperlink ref="AB405" r:id="rId352" xr:uid="{00000000-0004-0000-0400-000061010000}"/>
    <hyperlink ref="AB406" r:id="rId353" xr:uid="{00000000-0004-0000-0400-000062010000}"/>
    <hyperlink ref="AB410" r:id="rId354" xr:uid="{00000000-0004-0000-0400-000063010000}"/>
    <hyperlink ref="AB361" r:id="rId355" xr:uid="{00000000-0004-0000-0400-000064010000}"/>
    <hyperlink ref="AB371" r:id="rId356" xr:uid="{00000000-0004-0000-0400-000065010000}"/>
    <hyperlink ref="AB422" r:id="rId357" xr:uid="{00000000-0004-0000-0400-000066010000}"/>
    <hyperlink ref="AB362" r:id="rId358" xr:uid="{00000000-0004-0000-0400-000067010000}"/>
    <hyperlink ref="AB155" r:id="rId359" xr:uid="{00000000-0004-0000-0400-000068010000}"/>
    <hyperlink ref="AB438" r:id="rId360" xr:uid="{00000000-0004-0000-0400-000069010000}"/>
    <hyperlink ref="AB251" r:id="rId361" xr:uid="{00000000-0004-0000-0400-00006A010000}"/>
    <hyperlink ref="AB244" r:id="rId362" xr:uid="{00000000-0004-0000-0400-00006B010000}"/>
    <hyperlink ref="AB131" r:id="rId363" xr:uid="{00000000-0004-0000-0400-00006C010000}"/>
    <hyperlink ref="AB432" r:id="rId364" xr:uid="{00000000-0004-0000-0400-00006D010000}"/>
    <hyperlink ref="AB426" r:id="rId365" xr:uid="{00000000-0004-0000-0400-00006E010000}"/>
    <hyperlink ref="AB425" r:id="rId366" xr:uid="{00000000-0004-0000-0400-00006F010000}"/>
    <hyperlink ref="AB414" r:id="rId367" xr:uid="{00000000-0004-0000-0400-000070010000}"/>
    <hyperlink ref="AB252" r:id="rId368" xr:uid="{00000000-0004-0000-0400-000071010000}"/>
    <hyperlink ref="AB363" r:id="rId369" xr:uid="{00000000-0004-0000-0400-000072010000}"/>
    <hyperlink ref="AB451" r:id="rId370" xr:uid="{00000000-0004-0000-0400-000073010000}"/>
    <hyperlink ref="AB448" r:id="rId371" xr:uid="{00000000-0004-0000-0400-000074010000}"/>
    <hyperlink ref="AB444" r:id="rId372" xr:uid="{00000000-0004-0000-0400-000075010000}"/>
    <hyperlink ref="AB441" r:id="rId373" xr:uid="{00000000-0004-0000-0400-000076010000}"/>
    <hyperlink ref="AB399" r:id="rId374" xr:uid="{00000000-0004-0000-0400-000077010000}"/>
    <hyperlink ref="AB372" r:id="rId375" xr:uid="{00000000-0004-0000-0400-000078010000}"/>
    <hyperlink ref="AB327" r:id="rId376" xr:uid="{00000000-0004-0000-0400-000079010000}"/>
    <hyperlink ref="AB439" r:id="rId377" xr:uid="{00000000-0004-0000-0400-00007A010000}"/>
    <hyperlink ref="AB458" r:id="rId378" xr:uid="{00000000-0004-0000-0400-00007B010000}"/>
    <hyperlink ref="AB400" r:id="rId379" xr:uid="{00000000-0004-0000-0400-00007C010000}"/>
    <hyperlink ref="AB462" r:id="rId380" xr:uid="{00000000-0004-0000-0400-00007D010000}"/>
    <hyperlink ref="AB466" r:id="rId381" xr:uid="{00000000-0004-0000-0400-00007E010000}"/>
    <hyperlink ref="AB245" r:id="rId382" xr:uid="{00000000-0004-0000-0400-00007F010000}"/>
    <hyperlink ref="AE471" r:id="rId383" xr:uid="{00000000-0004-0000-0400-000080010000}"/>
    <hyperlink ref="AE441" r:id="rId384" xr:uid="{00000000-0004-0000-0400-000081010000}"/>
    <hyperlink ref="AE422" r:id="rId385" xr:uid="{00000000-0004-0000-0400-000082010000}"/>
    <hyperlink ref="AE482" r:id="rId386" xr:uid="{00000000-0004-0000-0400-000083010000}"/>
    <hyperlink ref="AE479" r:id="rId387" xr:uid="{00000000-0004-0000-0400-000084010000}"/>
    <hyperlink ref="AE475" r:id="rId388" xr:uid="{00000000-0004-0000-0400-000085010000}"/>
    <hyperlink ref="AE432" r:id="rId389" xr:uid="{00000000-0004-0000-0400-000086010000}"/>
    <hyperlink ref="AE451" r:id="rId390" xr:uid="{00000000-0004-0000-0400-000087010000}"/>
    <hyperlink ref="AE489" r:id="rId391" xr:uid="{00000000-0004-0000-0400-000088010000}"/>
    <hyperlink ref="AE485" r:id="rId392" xr:uid="{00000000-0004-0000-0400-000089010000}"/>
    <hyperlink ref="AE462" r:id="rId393" xr:uid="{00000000-0004-0000-0400-00008A010000}"/>
    <hyperlink ref="AE458" r:id="rId394" xr:uid="{00000000-0004-0000-0400-00008B010000}"/>
    <hyperlink ref="AE452" r:id="rId395" xr:uid="{00000000-0004-0000-0400-00008C010000}"/>
    <hyperlink ref="AE480" r:id="rId396" xr:uid="{00000000-0004-0000-0400-00008D010000}"/>
    <hyperlink ref="AE365" r:id="rId397" xr:uid="{00000000-0004-0000-0400-00008E010000}"/>
    <hyperlink ref="AE500" r:id="rId398" xr:uid="{00000000-0004-0000-0400-00008F010000}"/>
    <hyperlink ref="AE494" r:id="rId399" xr:uid="{00000000-0004-0000-0400-000090010000}"/>
    <hyperlink ref="AE438" r:id="rId400" xr:uid="{00000000-0004-0000-0400-000091010000}"/>
    <hyperlink ref="AE463" r:id="rId401" xr:uid="{00000000-0004-0000-0400-000092010000}"/>
    <hyperlink ref="AE490" r:id="rId402" xr:uid="{00000000-0004-0000-0400-000093010000}"/>
    <hyperlink ref="AE506" r:id="rId403" xr:uid="{00000000-0004-0000-0400-000094010000}"/>
    <hyperlink ref="AE433" r:id="rId404" xr:uid="{00000000-0004-0000-0400-000095010000}"/>
    <hyperlink ref="AE476" r:id="rId405" xr:uid="{00000000-0004-0000-0400-000096010000}"/>
    <hyperlink ref="AE522" r:id="rId406" xr:uid="{00000000-0004-0000-0400-000097010000}"/>
    <hyperlink ref="AE472" r:id="rId407" xr:uid="{00000000-0004-0000-0400-000098010000}"/>
    <hyperlink ref="AE526" r:id="rId408" xr:uid="{00000000-0004-0000-0400-000099010000}"/>
    <hyperlink ref="AE512" r:id="rId409" xr:uid="{00000000-0004-0000-0400-00009A010000}"/>
    <hyperlink ref="AE509" r:id="rId410" xr:uid="{00000000-0004-0000-0400-00009B010000}"/>
    <hyperlink ref="AE491" r:id="rId411" xr:uid="{00000000-0004-0000-0400-00009C010000}"/>
    <hyperlink ref="AE434" r:id="rId412" xr:uid="{00000000-0004-0000-0400-00009D010000}"/>
    <hyperlink ref="AE155" r:id="rId413" xr:uid="{00000000-0004-0000-0400-00009E010000}"/>
    <hyperlink ref="AE544" r:id="rId414" xr:uid="{00000000-0004-0000-0400-00009F010000}"/>
    <hyperlink ref="AE540" r:id="rId415" xr:uid="{00000000-0004-0000-0400-0000A0010000}"/>
    <hyperlink ref="AE534" r:id="rId416" xr:uid="{00000000-0004-0000-0400-0000A1010000}"/>
    <hyperlink ref="AE501" r:id="rId417" xr:uid="{00000000-0004-0000-0400-0000A2010000}"/>
    <hyperlink ref="AE156" r:id="rId418" xr:uid="{00000000-0004-0000-0400-0000A3010000}"/>
    <hyperlink ref="AE531" r:id="rId419" xr:uid="{00000000-0004-0000-0400-0000A4010000}"/>
    <hyperlink ref="AE549" r:id="rId420" xr:uid="{00000000-0004-0000-0400-0000A5010000}"/>
    <hyperlink ref="AE464" r:id="rId421" xr:uid="{00000000-0004-0000-0400-0000A6010000}"/>
    <hyperlink ref="AE399" r:id="rId422" xr:uid="{00000000-0004-0000-0400-0000A7010000}"/>
    <hyperlink ref="AE554" r:id="rId423" xr:uid="{00000000-0004-0000-0400-0000A8010000}"/>
    <hyperlink ref="AE486" r:id="rId424" xr:uid="{00000000-0004-0000-0400-0000A9010000}"/>
    <hyperlink ref="AE507" r:id="rId425" xr:uid="{00000000-0004-0000-0400-0000AA010000}"/>
    <hyperlink ref="AE459" r:id="rId426" xr:uid="{00000000-0004-0000-0400-0000AB010000}"/>
    <hyperlink ref="AE435" r:id="rId427" xr:uid="{00000000-0004-0000-0400-0000AC010000}"/>
    <hyperlink ref="AE423" r:id="rId428" xr:uid="{00000000-0004-0000-0400-0000AD010000}"/>
    <hyperlink ref="AE563" r:id="rId429" xr:uid="{17DE223D-D242-446D-9352-E748D0A8B13C}"/>
    <hyperlink ref="AE559" r:id="rId430" xr:uid="{2959ABFE-BDD7-4501-9758-32FD3C3C9421}"/>
    <hyperlink ref="AE568" r:id="rId431" xr:uid="{E2B80B6E-9BCD-4627-8498-CA1FEB4FBB0E}"/>
    <hyperlink ref="AE545" r:id="rId432" xr:uid="{CBA19596-9AB6-4BF8-9A90-63F34B29B893}"/>
    <hyperlink ref="AE527" r:id="rId433" xr:uid="{E915923D-02B8-42E2-BE4E-C048A2006BE1}"/>
    <hyperlink ref="AE523" r:id="rId434" xr:uid="{B2782B34-1C14-4421-8E47-963B7C1DED88}"/>
    <hyperlink ref="AE502" r:id="rId435" xr:uid="{20F0B594-51C8-4658-98CE-C64C5F6668C7}"/>
    <hyperlink ref="AE495" r:id="rId436" xr:uid="{899559A5-4255-4EF7-8955-ABBCD0FF6D5E}"/>
    <hyperlink ref="AE157" r:id="rId437" xr:uid="{D2865391-0B0D-4EC1-B1D9-F2B133512DB4}"/>
  </hyperlinks>
  <pageMargins left="0.75" right="0.75" top="1" bottom="1" header="0.51180555555555551" footer="0.51180555555555551"/>
  <pageSetup paperSize="9" firstPageNumber="0" orientation="landscape" horizontalDpi="300" verticalDpi="300" r:id="rId438"/>
  <headerFooter alignWithMargins="0"/>
  <legacyDrawing r:id="rId43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Φύλλο5"/>
  <dimension ref="B2:L19"/>
  <sheetViews>
    <sheetView workbookViewId="0">
      <selection activeCell="I14" sqref="I14"/>
    </sheetView>
  </sheetViews>
  <sheetFormatPr defaultRowHeight="12.75" x14ac:dyDescent="0.2"/>
  <cols>
    <col min="2" max="2" width="22.42578125" customWidth="1"/>
    <col min="3" max="3" width="24.85546875" customWidth="1"/>
    <col min="4" max="4" width="22.7109375" customWidth="1"/>
    <col min="5" max="5" width="26.5703125" customWidth="1"/>
    <col min="9" max="9" width="11.7109375" bestFit="1" customWidth="1"/>
    <col min="11" max="11" width="15" customWidth="1"/>
    <col min="12" max="12" width="15.140625" customWidth="1"/>
  </cols>
  <sheetData>
    <row r="2" spans="2:12" x14ac:dyDescent="0.2">
      <c r="B2" s="938"/>
    </row>
    <row r="3" spans="2:12" ht="18" x14ac:dyDescent="0.25">
      <c r="B3" s="105" t="s">
        <v>294</v>
      </c>
      <c r="C3" s="105" t="s">
        <v>293</v>
      </c>
      <c r="D3" s="105" t="s">
        <v>292</v>
      </c>
      <c r="E3" s="105" t="s">
        <v>143</v>
      </c>
    </row>
    <row r="4" spans="2:12" ht="18" x14ac:dyDescent="0.25">
      <c r="B4" s="106">
        <v>23023438.670000002</v>
      </c>
      <c r="C4" s="106">
        <f>'ΠΟΡΟΣ  '!F16</f>
        <v>40884173.20000001</v>
      </c>
      <c r="D4" s="106">
        <f>'ΠΟΡΟΣ  '!H16</f>
        <v>31023882.310000006</v>
      </c>
      <c r="E4" s="106">
        <f>'ΠΟΡΟΣ  '!J16</f>
        <v>23093462.809999999</v>
      </c>
      <c r="K4">
        <v>2017</v>
      </c>
      <c r="L4" s="63">
        <v>3751392.61</v>
      </c>
    </row>
    <row r="5" spans="2:12" ht="18" x14ac:dyDescent="0.25">
      <c r="C5" s="107">
        <f>C4/B4</f>
        <v>1.7757631162747596</v>
      </c>
      <c r="D5" s="107">
        <f>D4/B4</f>
        <v>1.3474912568305768</v>
      </c>
      <c r="E5" s="107">
        <f>E4/B4</f>
        <v>1.0030414283897235</v>
      </c>
      <c r="K5">
        <v>2018</v>
      </c>
      <c r="L5" s="63">
        <v>3746205.22</v>
      </c>
    </row>
    <row r="6" spans="2:12" ht="18" x14ac:dyDescent="0.25">
      <c r="B6" s="63"/>
      <c r="C6" s="107"/>
      <c r="D6" s="106">
        <f>D4-B4</f>
        <v>8000443.6400000043</v>
      </c>
      <c r="E6" s="107"/>
      <c r="K6">
        <v>2019</v>
      </c>
      <c r="L6" s="63">
        <v>2133298.7999999998</v>
      </c>
    </row>
    <row r="7" spans="2:12" x14ac:dyDescent="0.2">
      <c r="K7">
        <v>2020</v>
      </c>
      <c r="L7" s="63">
        <v>1249561.95</v>
      </c>
    </row>
    <row r="8" spans="2:12" x14ac:dyDescent="0.2">
      <c r="K8">
        <v>2021</v>
      </c>
      <c r="L8" s="63">
        <v>1260771.45</v>
      </c>
    </row>
    <row r="10" spans="2:12" x14ac:dyDescent="0.2">
      <c r="L10" s="63">
        <f>SUM(L4:L9)</f>
        <v>12141230.029999997</v>
      </c>
    </row>
    <row r="11" spans="2:12" x14ac:dyDescent="0.2">
      <c r="I11" s="63"/>
    </row>
    <row r="12" spans="2:12" x14ac:dyDescent="0.2">
      <c r="K12" s="63"/>
    </row>
    <row r="14" spans="2:12" x14ac:dyDescent="0.2">
      <c r="I14" s="63">
        <f>D4-B4</f>
        <v>8000443.6400000043</v>
      </c>
    </row>
    <row r="19" spans="12:12" x14ac:dyDescent="0.2">
      <c r="L19" s="63"/>
    </row>
  </sheetData>
  <customSheetViews>
    <customSheetView guid="{DDFEA09E-5C9E-4DA7-B63E-4B9FDBDBAE41}" showPageBreaks="1" topLeftCell="A13">
      <selection activeCell="J23" sqref="J23"/>
      <pageMargins left="0.70866141732283472" right="0.70866141732283472" top="0.74803149606299213" bottom="0.74803149606299213" header="0.31496062992125984" footer="0.31496062992125984"/>
      <pageSetup paperSize="9" orientation="landscape" r:id="rId1"/>
    </customSheetView>
    <customSheetView guid="{872556B0-57C4-45A5-8C4E-72424E156004}" topLeftCell="A13">
      <selection activeCell="J23" sqref="J23"/>
      <pageMargins left="0.70866141732283472" right="0.70866141732283472" top="0.74803149606299213" bottom="0.74803149606299213" header="0.31496062992125984" footer="0.31496062992125984"/>
      <pageSetup paperSize="9" orientation="landscape" r:id="rId2"/>
    </customSheetView>
  </customSheetViews>
  <pageMargins left="0.70866141732283472" right="0.70866141732283472" top="0.74803149606299213" bottom="0.74803149606299213" header="0.31496062992125984" footer="0.31496062992125984"/>
  <pageSetup paperSize="9" orientation="landscape"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Φύλλο11"/>
  <dimension ref="B2:N36"/>
  <sheetViews>
    <sheetView topLeftCell="A21" zoomScale="110" zoomScaleNormal="110" zoomScaleSheetLayoutView="110" workbookViewId="0">
      <selection activeCell="K22" sqref="K22"/>
    </sheetView>
  </sheetViews>
  <sheetFormatPr defaultColWidth="9" defaultRowHeight="12.75" x14ac:dyDescent="0.2"/>
  <cols>
    <col min="6" max="6" width="13.28515625" customWidth="1"/>
    <col min="7" max="7" width="25.140625" customWidth="1"/>
    <col min="12" max="12" width="13.5703125" customWidth="1"/>
    <col min="14" max="14" width="11.85546875" bestFit="1" customWidth="1"/>
  </cols>
  <sheetData>
    <row r="2" spans="2:14" ht="28.5" x14ac:dyDescent="0.45">
      <c r="B2" s="64" t="s">
        <v>153</v>
      </c>
    </row>
    <row r="4" spans="2:14" x14ac:dyDescent="0.2">
      <c r="B4" t="s">
        <v>154</v>
      </c>
      <c r="G4" t="s">
        <v>155</v>
      </c>
    </row>
    <row r="6" spans="2:14" x14ac:dyDescent="0.2">
      <c r="B6" t="s">
        <v>156</v>
      </c>
      <c r="G6" t="s">
        <v>157</v>
      </c>
    </row>
    <row r="9" spans="2:14" ht="18.75" x14ac:dyDescent="0.3">
      <c r="B9" t="s">
        <v>158</v>
      </c>
      <c r="G9" s="65">
        <v>4742089.8</v>
      </c>
      <c r="N9">
        <v>14163164</v>
      </c>
    </row>
    <row r="10" spans="2:14" ht="18.75" x14ac:dyDescent="0.3">
      <c r="G10" s="65"/>
      <c r="N10" s="63">
        <f>N9-G9</f>
        <v>9421074.1999999993</v>
      </c>
    </row>
    <row r="11" spans="2:14" ht="18.75" x14ac:dyDescent="0.3">
      <c r="B11" t="s">
        <v>159</v>
      </c>
      <c r="G11" s="65">
        <f>5*G9</f>
        <v>23710449</v>
      </c>
      <c r="J11">
        <f>G11/5</f>
        <v>4742089.8</v>
      </c>
    </row>
    <row r="12" spans="2:14" ht="18.75" x14ac:dyDescent="0.3">
      <c r="B12" t="s">
        <v>160</v>
      </c>
      <c r="G12" s="65">
        <f>G11*1.15</f>
        <v>27267016.349999998</v>
      </c>
      <c r="N12">
        <f>N10/2</f>
        <v>4710537.0999999996</v>
      </c>
    </row>
    <row r="13" spans="2:14" ht="18.75" x14ac:dyDescent="0.3">
      <c r="G13" s="66"/>
    </row>
    <row r="14" spans="2:14" x14ac:dyDescent="0.2">
      <c r="G14" s="63"/>
    </row>
    <row r="15" spans="2:14" x14ac:dyDescent="0.2">
      <c r="B15" t="s">
        <v>161</v>
      </c>
      <c r="G15" s="63"/>
    </row>
    <row r="16" spans="2:14" x14ac:dyDescent="0.2">
      <c r="G16" s="63"/>
    </row>
    <row r="17" spans="2:12" ht="18.75" x14ac:dyDescent="0.3">
      <c r="B17" t="s">
        <v>162</v>
      </c>
      <c r="G17" s="65">
        <f>3*G9</f>
        <v>14226269.399999999</v>
      </c>
    </row>
    <row r="18" spans="2:12" x14ac:dyDescent="0.2">
      <c r="G18" s="63"/>
    </row>
    <row r="19" spans="2:12" x14ac:dyDescent="0.2">
      <c r="G19" s="63"/>
    </row>
    <row r="20" spans="2:12" ht="18.75" x14ac:dyDescent="0.3">
      <c r="B20" t="s">
        <v>163</v>
      </c>
      <c r="G20" s="65">
        <f>G11+G17</f>
        <v>37936718.399999999</v>
      </c>
    </row>
    <row r="21" spans="2:12" ht="18.75" x14ac:dyDescent="0.3">
      <c r="B21" t="s">
        <v>160</v>
      </c>
      <c r="G21" s="65">
        <f>G20*1.15</f>
        <v>43627226.159999996</v>
      </c>
      <c r="L21" s="63"/>
    </row>
    <row r="22" spans="2:12" ht="21" x14ac:dyDescent="0.35">
      <c r="B22" t="s">
        <v>164</v>
      </c>
      <c r="G22" s="67">
        <f>G20/5</f>
        <v>7587343.6799999997</v>
      </c>
    </row>
    <row r="23" spans="2:12" ht="21" x14ac:dyDescent="0.35">
      <c r="B23" t="s">
        <v>160</v>
      </c>
      <c r="G23" s="67">
        <f>G22*1.15</f>
        <v>8725445.2319999989</v>
      </c>
    </row>
    <row r="25" spans="2:12" x14ac:dyDescent="0.2">
      <c r="B25" t="s">
        <v>165</v>
      </c>
    </row>
    <row r="27" spans="2:12" ht="15" x14ac:dyDescent="0.2">
      <c r="B27" t="s">
        <v>398</v>
      </c>
      <c r="G27" s="103">
        <f>'ΠΟΡΟΣ  '!F16</f>
        <v>40884173.20000001</v>
      </c>
      <c r="L27" s="63"/>
    </row>
    <row r="28" spans="2:12" ht="15" x14ac:dyDescent="0.2">
      <c r="G28" s="103"/>
    </row>
    <row r="29" spans="2:12" ht="15.75" x14ac:dyDescent="0.25">
      <c r="G29" s="103"/>
      <c r="L29" s="14"/>
    </row>
    <row r="30" spans="2:12" ht="18.75" x14ac:dyDescent="0.3">
      <c r="G30" s="65">
        <f>G27+G28+G29</f>
        <v>40884173.20000001</v>
      </c>
    </row>
    <row r="31" spans="2:12" ht="23.25" x14ac:dyDescent="0.35">
      <c r="B31" t="s">
        <v>166</v>
      </c>
      <c r="G31" s="104">
        <f>G11-G30</f>
        <v>-17173724.20000001</v>
      </c>
    </row>
    <row r="32" spans="2:12" ht="18.75" x14ac:dyDescent="0.3">
      <c r="B32" t="s">
        <v>167</v>
      </c>
      <c r="G32" s="65">
        <f>G12-G30</f>
        <v>-13617156.850000013</v>
      </c>
    </row>
    <row r="34" spans="2:7" x14ac:dyDescent="0.2">
      <c r="B34" t="s">
        <v>312</v>
      </c>
      <c r="G34" s="63">
        <f>'ΠΟΡΟΣ  '!F16</f>
        <v>40884173.20000001</v>
      </c>
    </row>
    <row r="36" spans="2:7" x14ac:dyDescent="0.2">
      <c r="B36" t="s">
        <v>313</v>
      </c>
      <c r="G36" s="63">
        <f>G12-G34</f>
        <v>-13617156.850000013</v>
      </c>
    </row>
  </sheetData>
  <sheetProtection selectLockedCells="1" selectUnlockedCells="1"/>
  <customSheetViews>
    <customSheetView guid="{DDFEA09E-5C9E-4DA7-B63E-4B9FDBDBAE41}" scale="110" showPageBreaks="1" topLeftCell="A7">
      <selection activeCell="J17" sqref="J17"/>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Roman,Κανονικά"&amp;12&amp;A</oddHeader>
        <oddFooter>&amp;C&amp;"Times New Roman,Κανονικά"&amp;12Σελίδα &amp;P</oddFooter>
      </headerFooter>
    </customSheetView>
    <customSheetView guid="{2DE4A718-D10D-45BE-A692-6F08324EE22A}" scale="110" topLeftCell="A7">
      <selection activeCell="J17" sqref="J17"/>
      <pageMargins left="0.78749999999999998" right="0.78749999999999998" top="1.0527777777777778" bottom="1.0527777777777778" header="0.78749999999999998" footer="0.78749999999999998"/>
      <pageSetup paperSize="9" firstPageNumber="0" orientation="portrait" horizontalDpi="300" verticalDpi="300" r:id="rId2"/>
      <headerFooter alignWithMargins="0">
        <oddHeader>&amp;C&amp;"Times New Roman,Κανονικά"&amp;12&amp;A</oddHeader>
        <oddFooter>&amp;C&amp;"Times New Roman,Κανονικά"&amp;12Σελίδα &amp;P</oddFooter>
      </headerFooter>
    </customSheetView>
    <customSheetView guid="{872556B0-57C4-45A5-8C4E-72424E156004}" scale="110" topLeftCell="A7">
      <selection activeCell="J17" sqref="J17"/>
      <pageMargins left="0.78749999999999998" right="0.78749999999999998" top="1.0527777777777778" bottom="1.0527777777777778" header="0.78749999999999998" footer="0.78749999999999998"/>
      <pageSetup paperSize="9" firstPageNumber="0" orientation="portrait" horizontalDpi="300" verticalDpi="300" r:id="rId3"/>
      <headerFooter alignWithMargins="0">
        <oddHeader>&amp;C&amp;"Times New Roman,Κανονικά"&amp;12&amp;A</oddHeader>
        <oddFooter>&amp;C&amp;"Times New Roman,Κανονικά"&amp;12Σελίδα &amp;P</oddFooter>
      </headerFooter>
    </customSheetView>
  </customSheetViews>
  <pageMargins left="0.78749999999999998" right="0.78749999999999998" top="1.0527777777777778" bottom="1.0527777777777778" header="0.78749999999999998" footer="0.78749999999999998"/>
  <pageSetup paperSize="9" firstPageNumber="0" orientation="portrait" horizontalDpi="300" verticalDpi="300" r:id="rId4"/>
  <headerFooter alignWithMargins="0">
    <oddHeader>&amp;C&amp;"Times New Roman,Κανονικά"&amp;12&amp;A</oddHeader>
    <oddFooter>&amp;C&amp;"Times New Roman,Κανονικά"&amp;12Σελίδα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Φύλλο12"/>
  <dimension ref="A1:F32"/>
  <sheetViews>
    <sheetView workbookViewId="0">
      <selection activeCell="F27" sqref="F27"/>
    </sheetView>
  </sheetViews>
  <sheetFormatPr defaultRowHeight="12.75" x14ac:dyDescent="0.2"/>
  <cols>
    <col min="1" max="1" width="4.140625" style="68" customWidth="1"/>
    <col min="2" max="2" width="9.28515625" style="68" customWidth="1"/>
    <col min="3" max="3" width="66" style="68" customWidth="1"/>
    <col min="4" max="4" width="13.85546875" style="68" customWidth="1"/>
    <col min="5" max="5" width="9.140625" style="68"/>
    <col min="6" max="6" width="14" style="68" customWidth="1"/>
    <col min="7" max="16384" width="9.140625" style="68"/>
  </cols>
  <sheetData>
    <row r="1" spans="1:4" ht="15.75" x14ac:dyDescent="0.25">
      <c r="A1" s="1093" t="s">
        <v>168</v>
      </c>
      <c r="B1" s="1093"/>
      <c r="C1" s="1093"/>
      <c r="D1" s="1093"/>
    </row>
    <row r="2" spans="1:4" ht="15" customHeight="1" x14ac:dyDescent="0.2">
      <c r="A2" s="69"/>
      <c r="B2" s="69"/>
      <c r="C2" s="69"/>
      <c r="D2" s="69"/>
    </row>
    <row r="3" spans="1:4" x14ac:dyDescent="0.2">
      <c r="A3" s="70"/>
      <c r="B3" s="70"/>
      <c r="C3" s="71" t="s">
        <v>169</v>
      </c>
      <c r="D3" s="72">
        <v>2110.34</v>
      </c>
    </row>
    <row r="4" spans="1:4" x14ac:dyDescent="0.2">
      <c r="A4" s="70"/>
      <c r="B4" s="70"/>
      <c r="C4" s="71" t="s">
        <v>170</v>
      </c>
      <c r="D4" s="72">
        <v>11471.21</v>
      </c>
    </row>
    <row r="5" spans="1:4" x14ac:dyDescent="0.2">
      <c r="A5" s="70"/>
      <c r="B5" s="70"/>
      <c r="C5" s="71"/>
      <c r="D5" s="72"/>
    </row>
    <row r="6" spans="1:4" x14ac:dyDescent="0.2">
      <c r="A6" s="70"/>
      <c r="B6" s="70"/>
      <c r="C6" s="70"/>
      <c r="D6" s="72">
        <f>D3+D4</f>
        <v>13581.55</v>
      </c>
    </row>
    <row r="7" spans="1:4" ht="25.5" x14ac:dyDescent="0.2">
      <c r="A7" s="70"/>
      <c r="B7" s="70"/>
      <c r="C7" s="71" t="s">
        <v>171</v>
      </c>
      <c r="D7" s="72"/>
    </row>
    <row r="8" spans="1:4" x14ac:dyDescent="0.2">
      <c r="A8" s="70"/>
      <c r="B8" s="70"/>
      <c r="C8" s="71"/>
      <c r="D8" s="72"/>
    </row>
    <row r="9" spans="1:4" x14ac:dyDescent="0.2">
      <c r="A9" s="70"/>
      <c r="B9" s="70"/>
      <c r="C9" s="71" t="s">
        <v>169</v>
      </c>
      <c r="D9" s="72">
        <f>D3</f>
        <v>2110.34</v>
      </c>
    </row>
    <row r="10" spans="1:4" x14ac:dyDescent="0.2">
      <c r="A10" s="70"/>
      <c r="B10" s="70"/>
      <c r="C10" s="71" t="s">
        <v>170</v>
      </c>
      <c r="D10" s="72">
        <f>D4-D27</f>
        <v>385.60999999999876</v>
      </c>
    </row>
    <row r="11" spans="1:4" x14ac:dyDescent="0.2">
      <c r="A11" s="70"/>
      <c r="B11" s="70"/>
      <c r="C11" s="71"/>
      <c r="D11" s="72"/>
    </row>
    <row r="12" spans="1:4" x14ac:dyDescent="0.2">
      <c r="A12" s="70"/>
      <c r="B12" s="70"/>
      <c r="C12" s="71"/>
      <c r="D12" s="72"/>
    </row>
    <row r="13" spans="1:4" x14ac:dyDescent="0.2">
      <c r="A13" s="70"/>
      <c r="B13" s="70"/>
      <c r="C13" s="71"/>
      <c r="D13" s="72"/>
    </row>
    <row r="14" spans="1:4" ht="12.75" customHeight="1" x14ac:dyDescent="0.2">
      <c r="A14" s="1092"/>
      <c r="B14" s="1092"/>
      <c r="C14" s="1092"/>
      <c r="D14" s="73"/>
    </row>
    <row r="15" spans="1:4" x14ac:dyDescent="0.2">
      <c r="C15" s="74"/>
      <c r="D15" s="75"/>
    </row>
    <row r="16" spans="1:4" x14ac:dyDescent="0.2">
      <c r="C16" s="74"/>
      <c r="D16" s="75"/>
    </row>
    <row r="17" spans="1:6" ht="12.75" customHeight="1" x14ac:dyDescent="0.2">
      <c r="A17" s="1092"/>
      <c r="B17" s="1092"/>
      <c r="C17" s="1092"/>
      <c r="D17" s="1092"/>
    </row>
    <row r="18" spans="1:6" ht="12.75" customHeight="1" x14ac:dyDescent="0.2">
      <c r="A18" s="69"/>
      <c r="B18" s="1092"/>
      <c r="C18" s="1092"/>
      <c r="D18" s="76"/>
    </row>
    <row r="19" spans="1:6" ht="12.75" customHeight="1" x14ac:dyDescent="0.2">
      <c r="A19" s="70"/>
      <c r="B19" s="1091"/>
      <c r="C19" s="1091"/>
      <c r="D19" s="72"/>
    </row>
    <row r="20" spans="1:6" ht="12.75" customHeight="1" x14ac:dyDescent="0.2">
      <c r="A20" s="70"/>
      <c r="B20" s="1091"/>
      <c r="C20" s="1091"/>
      <c r="D20" s="72"/>
    </row>
    <row r="21" spans="1:6" ht="12.75" customHeight="1" x14ac:dyDescent="0.2">
      <c r="A21" s="70"/>
      <c r="B21" s="1091"/>
      <c r="C21" s="1091"/>
      <c r="D21" s="72"/>
    </row>
    <row r="22" spans="1:6" ht="12.75" customHeight="1" x14ac:dyDescent="0.2">
      <c r="A22" s="70"/>
      <c r="B22" s="1091"/>
      <c r="C22" s="1091"/>
      <c r="D22" s="72"/>
    </row>
    <row r="23" spans="1:6" ht="12.75" customHeight="1" x14ac:dyDescent="0.2">
      <c r="A23" s="70"/>
      <c r="B23" s="1091"/>
      <c r="C23" s="1091"/>
      <c r="D23" s="72"/>
    </row>
    <row r="24" spans="1:6" ht="12.75" customHeight="1" x14ac:dyDescent="0.2">
      <c r="A24" s="1092"/>
      <c r="B24" s="1092"/>
      <c r="C24" s="1092"/>
      <c r="D24" s="77"/>
    </row>
    <row r="25" spans="1:6" x14ac:dyDescent="0.2">
      <c r="C25" s="74"/>
      <c r="D25" s="75"/>
    </row>
    <row r="26" spans="1:6" x14ac:dyDescent="0.2">
      <c r="C26" s="74"/>
      <c r="D26" s="75"/>
    </row>
    <row r="27" spans="1:6" x14ac:dyDescent="0.2">
      <c r="C27" s="600" t="s">
        <v>815</v>
      </c>
      <c r="D27" s="75">
        <v>11085.6</v>
      </c>
      <c r="F27" s="113" t="s">
        <v>132</v>
      </c>
    </row>
    <row r="28" spans="1:6" x14ac:dyDescent="0.2">
      <c r="C28" s="74"/>
      <c r="D28" s="75"/>
    </row>
    <row r="29" spans="1:6" x14ac:dyDescent="0.2">
      <c r="C29" s="601" t="s">
        <v>684</v>
      </c>
      <c r="D29" s="75">
        <f>D6-D27</f>
        <v>2495.9499999999989</v>
      </c>
    </row>
    <row r="30" spans="1:6" x14ac:dyDescent="0.2">
      <c r="D30" s="75"/>
    </row>
    <row r="31" spans="1:6" x14ac:dyDescent="0.2">
      <c r="D31" s="75"/>
    </row>
    <row r="32" spans="1:6" x14ac:dyDescent="0.2">
      <c r="D32" s="78"/>
    </row>
  </sheetData>
  <sheetProtection selectLockedCells="1" selectUnlockedCells="1"/>
  <customSheetViews>
    <customSheetView guid="{DDFEA09E-5C9E-4DA7-B63E-4B9FDBDBAE41}">
      <selection activeCell="C39" sqref="C39"/>
      <pageMargins left="0.35416666666666669" right="0.35416666666666669" top="0.98402777777777772" bottom="0.98402777777777772" header="0.51180555555555551" footer="0.51180555555555551"/>
      <pageSetup paperSize="9" firstPageNumber="0" orientation="portrait" horizontalDpi="300" verticalDpi="300"/>
      <headerFooter alignWithMargins="0"/>
    </customSheetView>
    <customSheetView guid="{2DE4A718-D10D-45BE-A692-6F08324EE22A}">
      <selection activeCell="C39" sqref="C39"/>
      <pageMargins left="0.35416666666666669" right="0.35416666666666669" top="0.98402777777777772" bottom="0.98402777777777772" header="0.51180555555555551" footer="0.51180555555555551"/>
      <pageSetup paperSize="9" firstPageNumber="0" orientation="portrait" horizontalDpi="300" verticalDpi="300"/>
      <headerFooter alignWithMargins="0"/>
    </customSheetView>
    <customSheetView guid="{872556B0-57C4-45A5-8C4E-72424E156004}">
      <selection activeCell="C39" sqref="C39"/>
      <pageMargins left="0.35416666666666669" right="0.35416666666666669" top="0.98402777777777772" bottom="0.98402777777777772" header="0.51180555555555551" footer="0.51180555555555551"/>
      <pageSetup paperSize="9" firstPageNumber="0" orientation="portrait" horizontalDpi="300" verticalDpi="300"/>
      <headerFooter alignWithMargins="0"/>
    </customSheetView>
  </customSheetViews>
  <mergeCells count="10">
    <mergeCell ref="B21:C21"/>
    <mergeCell ref="B22:C22"/>
    <mergeCell ref="B23:C23"/>
    <mergeCell ref="A24:C24"/>
    <mergeCell ref="A1:D1"/>
    <mergeCell ref="A14:C14"/>
    <mergeCell ref="A17:D17"/>
    <mergeCell ref="B18:C18"/>
    <mergeCell ref="B19:C19"/>
    <mergeCell ref="B20:C20"/>
  </mergeCells>
  <hyperlinks>
    <hyperlink ref="F27" r:id="rId1" xr:uid="{00000000-0004-0000-0700-000000000000}"/>
  </hyperlinks>
  <pageMargins left="0.35416666666666669" right="0.35416666666666669" top="0.98402777777777772" bottom="0.98402777777777772" header="0.51180555555555551" footer="0.51180555555555551"/>
  <pageSetup paperSize="9" firstPageNumber="0" orientation="portrait" horizontalDpi="300" verticalDpi="300"/>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Φύλλο10"/>
  <dimension ref="B1:H20"/>
  <sheetViews>
    <sheetView workbookViewId="0">
      <selection activeCell="AG7" sqref="AG7"/>
    </sheetView>
  </sheetViews>
  <sheetFormatPr defaultRowHeight="15" x14ac:dyDescent="0.25"/>
  <cols>
    <col min="1" max="1" width="2.28515625" style="129" customWidth="1"/>
    <col min="2" max="2" width="12.7109375" style="129" customWidth="1"/>
    <col min="3" max="3" width="25" style="129" customWidth="1"/>
    <col min="4" max="4" width="24.85546875" style="129" customWidth="1"/>
    <col min="5" max="5" width="17.5703125" style="129" customWidth="1"/>
    <col min="6" max="26" width="0" style="129" hidden="1" customWidth="1"/>
    <col min="27" max="256" width="9.140625" style="129"/>
    <col min="257" max="257" width="2.28515625" style="129" customWidth="1"/>
    <col min="258" max="258" width="12.7109375" style="129" customWidth="1"/>
    <col min="259" max="259" width="25" style="129" customWidth="1"/>
    <col min="260" max="260" width="24.85546875" style="129" customWidth="1"/>
    <col min="261" max="261" width="17.5703125" style="129" customWidth="1"/>
    <col min="262" max="282" width="0" style="129" hidden="1" customWidth="1"/>
    <col min="283" max="512" width="9.140625" style="129"/>
    <col min="513" max="513" width="2.28515625" style="129" customWidth="1"/>
    <col min="514" max="514" width="12.7109375" style="129" customWidth="1"/>
    <col min="515" max="515" width="25" style="129" customWidth="1"/>
    <col min="516" max="516" width="24.85546875" style="129" customWidth="1"/>
    <col min="517" max="517" width="17.5703125" style="129" customWidth="1"/>
    <col min="518" max="538" width="0" style="129" hidden="1" customWidth="1"/>
    <col min="539" max="768" width="9.140625" style="129"/>
    <col min="769" max="769" width="2.28515625" style="129" customWidth="1"/>
    <col min="770" max="770" width="12.7109375" style="129" customWidth="1"/>
    <col min="771" max="771" width="25" style="129" customWidth="1"/>
    <col min="772" max="772" width="24.85546875" style="129" customWidth="1"/>
    <col min="773" max="773" width="17.5703125" style="129" customWidth="1"/>
    <col min="774" max="794" width="0" style="129" hidden="1" customWidth="1"/>
    <col min="795" max="1024" width="9.140625" style="129"/>
    <col min="1025" max="1025" width="2.28515625" style="129" customWidth="1"/>
    <col min="1026" max="1026" width="12.7109375" style="129" customWidth="1"/>
    <col min="1027" max="1027" width="25" style="129" customWidth="1"/>
    <col min="1028" max="1028" width="24.85546875" style="129" customWidth="1"/>
    <col min="1029" max="1029" width="17.5703125" style="129" customWidth="1"/>
    <col min="1030" max="1050" width="0" style="129" hidden="1" customWidth="1"/>
    <col min="1051" max="1280" width="9.140625" style="129"/>
    <col min="1281" max="1281" width="2.28515625" style="129" customWidth="1"/>
    <col min="1282" max="1282" width="12.7109375" style="129" customWidth="1"/>
    <col min="1283" max="1283" width="25" style="129" customWidth="1"/>
    <col min="1284" max="1284" width="24.85546875" style="129" customWidth="1"/>
    <col min="1285" max="1285" width="17.5703125" style="129" customWidth="1"/>
    <col min="1286" max="1306" width="0" style="129" hidden="1" customWidth="1"/>
    <col min="1307" max="1536" width="9.140625" style="129"/>
    <col min="1537" max="1537" width="2.28515625" style="129" customWidth="1"/>
    <col min="1538" max="1538" width="12.7109375" style="129" customWidth="1"/>
    <col min="1539" max="1539" width="25" style="129" customWidth="1"/>
    <col min="1540" max="1540" width="24.85546875" style="129" customWidth="1"/>
    <col min="1541" max="1541" width="17.5703125" style="129" customWidth="1"/>
    <col min="1542" max="1562" width="0" style="129" hidden="1" customWidth="1"/>
    <col min="1563" max="1792" width="9.140625" style="129"/>
    <col min="1793" max="1793" width="2.28515625" style="129" customWidth="1"/>
    <col min="1794" max="1794" width="12.7109375" style="129" customWidth="1"/>
    <col min="1795" max="1795" width="25" style="129" customWidth="1"/>
    <col min="1796" max="1796" width="24.85546875" style="129" customWidth="1"/>
    <col min="1797" max="1797" width="17.5703125" style="129" customWidth="1"/>
    <col min="1798" max="1818" width="0" style="129" hidden="1" customWidth="1"/>
    <col min="1819" max="2048" width="9.140625" style="129"/>
    <col min="2049" max="2049" width="2.28515625" style="129" customWidth="1"/>
    <col min="2050" max="2050" width="12.7109375" style="129" customWidth="1"/>
    <col min="2051" max="2051" width="25" style="129" customWidth="1"/>
    <col min="2052" max="2052" width="24.85546875" style="129" customWidth="1"/>
    <col min="2053" max="2053" width="17.5703125" style="129" customWidth="1"/>
    <col min="2054" max="2074" width="0" style="129" hidden="1" customWidth="1"/>
    <col min="2075" max="2304" width="9.140625" style="129"/>
    <col min="2305" max="2305" width="2.28515625" style="129" customWidth="1"/>
    <col min="2306" max="2306" width="12.7109375" style="129" customWidth="1"/>
    <col min="2307" max="2307" width="25" style="129" customWidth="1"/>
    <col min="2308" max="2308" width="24.85546875" style="129" customWidth="1"/>
    <col min="2309" max="2309" width="17.5703125" style="129" customWidth="1"/>
    <col min="2310" max="2330" width="0" style="129" hidden="1" customWidth="1"/>
    <col min="2331" max="2560" width="9.140625" style="129"/>
    <col min="2561" max="2561" width="2.28515625" style="129" customWidth="1"/>
    <col min="2562" max="2562" width="12.7109375" style="129" customWidth="1"/>
    <col min="2563" max="2563" width="25" style="129" customWidth="1"/>
    <col min="2564" max="2564" width="24.85546875" style="129" customWidth="1"/>
    <col min="2565" max="2565" width="17.5703125" style="129" customWidth="1"/>
    <col min="2566" max="2586" width="0" style="129" hidden="1" customWidth="1"/>
    <col min="2587" max="2816" width="9.140625" style="129"/>
    <col min="2817" max="2817" width="2.28515625" style="129" customWidth="1"/>
    <col min="2818" max="2818" width="12.7109375" style="129" customWidth="1"/>
    <col min="2819" max="2819" width="25" style="129" customWidth="1"/>
    <col min="2820" max="2820" width="24.85546875" style="129" customWidth="1"/>
    <col min="2821" max="2821" width="17.5703125" style="129" customWidth="1"/>
    <col min="2822" max="2842" width="0" style="129" hidden="1" customWidth="1"/>
    <col min="2843" max="3072" width="9.140625" style="129"/>
    <col min="3073" max="3073" width="2.28515625" style="129" customWidth="1"/>
    <col min="3074" max="3074" width="12.7109375" style="129" customWidth="1"/>
    <col min="3075" max="3075" width="25" style="129" customWidth="1"/>
    <col min="3076" max="3076" width="24.85546875" style="129" customWidth="1"/>
    <col min="3077" max="3077" width="17.5703125" style="129" customWidth="1"/>
    <col min="3078" max="3098" width="0" style="129" hidden="1" customWidth="1"/>
    <col min="3099" max="3328" width="9.140625" style="129"/>
    <col min="3329" max="3329" width="2.28515625" style="129" customWidth="1"/>
    <col min="3330" max="3330" width="12.7109375" style="129" customWidth="1"/>
    <col min="3331" max="3331" width="25" style="129" customWidth="1"/>
    <col min="3332" max="3332" width="24.85546875" style="129" customWidth="1"/>
    <col min="3333" max="3333" width="17.5703125" style="129" customWidth="1"/>
    <col min="3334" max="3354" width="0" style="129" hidden="1" customWidth="1"/>
    <col min="3355" max="3584" width="9.140625" style="129"/>
    <col min="3585" max="3585" width="2.28515625" style="129" customWidth="1"/>
    <col min="3586" max="3586" width="12.7109375" style="129" customWidth="1"/>
    <col min="3587" max="3587" width="25" style="129" customWidth="1"/>
    <col min="3588" max="3588" width="24.85546875" style="129" customWidth="1"/>
    <col min="3589" max="3589" width="17.5703125" style="129" customWidth="1"/>
    <col min="3590" max="3610" width="0" style="129" hidden="1" customWidth="1"/>
    <col min="3611" max="3840" width="9.140625" style="129"/>
    <col min="3841" max="3841" width="2.28515625" style="129" customWidth="1"/>
    <col min="3842" max="3842" width="12.7109375" style="129" customWidth="1"/>
    <col min="3843" max="3843" width="25" style="129" customWidth="1"/>
    <col min="3844" max="3844" width="24.85546875" style="129" customWidth="1"/>
    <col min="3845" max="3845" width="17.5703125" style="129" customWidth="1"/>
    <col min="3846" max="3866" width="0" style="129" hidden="1" customWidth="1"/>
    <col min="3867" max="4096" width="9.140625" style="129"/>
    <col min="4097" max="4097" width="2.28515625" style="129" customWidth="1"/>
    <col min="4098" max="4098" width="12.7109375" style="129" customWidth="1"/>
    <col min="4099" max="4099" width="25" style="129" customWidth="1"/>
    <col min="4100" max="4100" width="24.85546875" style="129" customWidth="1"/>
    <col min="4101" max="4101" width="17.5703125" style="129" customWidth="1"/>
    <col min="4102" max="4122" width="0" style="129" hidden="1" customWidth="1"/>
    <col min="4123" max="4352" width="9.140625" style="129"/>
    <col min="4353" max="4353" width="2.28515625" style="129" customWidth="1"/>
    <col min="4354" max="4354" width="12.7109375" style="129" customWidth="1"/>
    <col min="4355" max="4355" width="25" style="129" customWidth="1"/>
    <col min="4356" max="4356" width="24.85546875" style="129" customWidth="1"/>
    <col min="4357" max="4357" width="17.5703125" style="129" customWidth="1"/>
    <col min="4358" max="4378" width="0" style="129" hidden="1" customWidth="1"/>
    <col min="4379" max="4608" width="9.140625" style="129"/>
    <col min="4609" max="4609" width="2.28515625" style="129" customWidth="1"/>
    <col min="4610" max="4610" width="12.7109375" style="129" customWidth="1"/>
    <col min="4611" max="4611" width="25" style="129" customWidth="1"/>
    <col min="4612" max="4612" width="24.85546875" style="129" customWidth="1"/>
    <col min="4613" max="4613" width="17.5703125" style="129" customWidth="1"/>
    <col min="4614" max="4634" width="0" style="129" hidden="1" customWidth="1"/>
    <col min="4635" max="4864" width="9.140625" style="129"/>
    <col min="4865" max="4865" width="2.28515625" style="129" customWidth="1"/>
    <col min="4866" max="4866" width="12.7109375" style="129" customWidth="1"/>
    <col min="4867" max="4867" width="25" style="129" customWidth="1"/>
    <col min="4868" max="4868" width="24.85546875" style="129" customWidth="1"/>
    <col min="4869" max="4869" width="17.5703125" style="129" customWidth="1"/>
    <col min="4870" max="4890" width="0" style="129" hidden="1" customWidth="1"/>
    <col min="4891" max="5120" width="9.140625" style="129"/>
    <col min="5121" max="5121" width="2.28515625" style="129" customWidth="1"/>
    <col min="5122" max="5122" width="12.7109375" style="129" customWidth="1"/>
    <col min="5123" max="5123" width="25" style="129" customWidth="1"/>
    <col min="5124" max="5124" width="24.85546875" style="129" customWidth="1"/>
    <col min="5125" max="5125" width="17.5703125" style="129" customWidth="1"/>
    <col min="5126" max="5146" width="0" style="129" hidden="1" customWidth="1"/>
    <col min="5147" max="5376" width="9.140625" style="129"/>
    <col min="5377" max="5377" width="2.28515625" style="129" customWidth="1"/>
    <col min="5378" max="5378" width="12.7109375" style="129" customWidth="1"/>
    <col min="5379" max="5379" width="25" style="129" customWidth="1"/>
    <col min="5380" max="5380" width="24.85546875" style="129" customWidth="1"/>
    <col min="5381" max="5381" width="17.5703125" style="129" customWidth="1"/>
    <col min="5382" max="5402" width="0" style="129" hidden="1" customWidth="1"/>
    <col min="5403" max="5632" width="9.140625" style="129"/>
    <col min="5633" max="5633" width="2.28515625" style="129" customWidth="1"/>
    <col min="5634" max="5634" width="12.7109375" style="129" customWidth="1"/>
    <col min="5635" max="5635" width="25" style="129" customWidth="1"/>
    <col min="5636" max="5636" width="24.85546875" style="129" customWidth="1"/>
    <col min="5637" max="5637" width="17.5703125" style="129" customWidth="1"/>
    <col min="5638" max="5658" width="0" style="129" hidden="1" customWidth="1"/>
    <col min="5659" max="5888" width="9.140625" style="129"/>
    <col min="5889" max="5889" width="2.28515625" style="129" customWidth="1"/>
    <col min="5890" max="5890" width="12.7109375" style="129" customWidth="1"/>
    <col min="5891" max="5891" width="25" style="129" customWidth="1"/>
    <col min="5892" max="5892" width="24.85546875" style="129" customWidth="1"/>
    <col min="5893" max="5893" width="17.5703125" style="129" customWidth="1"/>
    <col min="5894" max="5914" width="0" style="129" hidden="1" customWidth="1"/>
    <col min="5915" max="6144" width="9.140625" style="129"/>
    <col min="6145" max="6145" width="2.28515625" style="129" customWidth="1"/>
    <col min="6146" max="6146" width="12.7109375" style="129" customWidth="1"/>
    <col min="6147" max="6147" width="25" style="129" customWidth="1"/>
    <col min="6148" max="6148" width="24.85546875" style="129" customWidth="1"/>
    <col min="6149" max="6149" width="17.5703125" style="129" customWidth="1"/>
    <col min="6150" max="6170" width="0" style="129" hidden="1" customWidth="1"/>
    <col min="6171" max="6400" width="9.140625" style="129"/>
    <col min="6401" max="6401" width="2.28515625" style="129" customWidth="1"/>
    <col min="6402" max="6402" width="12.7109375" style="129" customWidth="1"/>
    <col min="6403" max="6403" width="25" style="129" customWidth="1"/>
    <col min="6404" max="6404" width="24.85546875" style="129" customWidth="1"/>
    <col min="6405" max="6405" width="17.5703125" style="129" customWidth="1"/>
    <col min="6406" max="6426" width="0" style="129" hidden="1" customWidth="1"/>
    <col min="6427" max="6656" width="9.140625" style="129"/>
    <col min="6657" max="6657" width="2.28515625" style="129" customWidth="1"/>
    <col min="6658" max="6658" width="12.7109375" style="129" customWidth="1"/>
    <col min="6659" max="6659" width="25" style="129" customWidth="1"/>
    <col min="6660" max="6660" width="24.85546875" style="129" customWidth="1"/>
    <col min="6661" max="6661" width="17.5703125" style="129" customWidth="1"/>
    <col min="6662" max="6682" width="0" style="129" hidden="1" customWidth="1"/>
    <col min="6683" max="6912" width="9.140625" style="129"/>
    <col min="6913" max="6913" width="2.28515625" style="129" customWidth="1"/>
    <col min="6914" max="6914" width="12.7109375" style="129" customWidth="1"/>
    <col min="6915" max="6915" width="25" style="129" customWidth="1"/>
    <col min="6916" max="6916" width="24.85546875" style="129" customWidth="1"/>
    <col min="6917" max="6917" width="17.5703125" style="129" customWidth="1"/>
    <col min="6918" max="6938" width="0" style="129" hidden="1" customWidth="1"/>
    <col min="6939" max="7168" width="9.140625" style="129"/>
    <col min="7169" max="7169" width="2.28515625" style="129" customWidth="1"/>
    <col min="7170" max="7170" width="12.7109375" style="129" customWidth="1"/>
    <col min="7171" max="7171" width="25" style="129" customWidth="1"/>
    <col min="7172" max="7172" width="24.85546875" style="129" customWidth="1"/>
    <col min="7173" max="7173" width="17.5703125" style="129" customWidth="1"/>
    <col min="7174" max="7194" width="0" style="129" hidden="1" customWidth="1"/>
    <col min="7195" max="7424" width="9.140625" style="129"/>
    <col min="7425" max="7425" width="2.28515625" style="129" customWidth="1"/>
    <col min="7426" max="7426" width="12.7109375" style="129" customWidth="1"/>
    <col min="7427" max="7427" width="25" style="129" customWidth="1"/>
    <col min="7428" max="7428" width="24.85546875" style="129" customWidth="1"/>
    <col min="7429" max="7429" width="17.5703125" style="129" customWidth="1"/>
    <col min="7430" max="7450" width="0" style="129" hidden="1" customWidth="1"/>
    <col min="7451" max="7680" width="9.140625" style="129"/>
    <col min="7681" max="7681" width="2.28515625" style="129" customWidth="1"/>
    <col min="7682" max="7682" width="12.7109375" style="129" customWidth="1"/>
    <col min="7683" max="7683" width="25" style="129" customWidth="1"/>
    <col min="7684" max="7684" width="24.85546875" style="129" customWidth="1"/>
    <col min="7685" max="7685" width="17.5703125" style="129" customWidth="1"/>
    <col min="7686" max="7706" width="0" style="129" hidden="1" customWidth="1"/>
    <col min="7707" max="7936" width="9.140625" style="129"/>
    <col min="7937" max="7937" width="2.28515625" style="129" customWidth="1"/>
    <col min="7938" max="7938" width="12.7109375" style="129" customWidth="1"/>
    <col min="7939" max="7939" width="25" style="129" customWidth="1"/>
    <col min="7940" max="7940" width="24.85546875" style="129" customWidth="1"/>
    <col min="7941" max="7941" width="17.5703125" style="129" customWidth="1"/>
    <col min="7942" max="7962" width="0" style="129" hidden="1" customWidth="1"/>
    <col min="7963" max="8192" width="9.140625" style="129"/>
    <col min="8193" max="8193" width="2.28515625" style="129" customWidth="1"/>
    <col min="8194" max="8194" width="12.7109375" style="129" customWidth="1"/>
    <col min="8195" max="8195" width="25" style="129" customWidth="1"/>
    <col min="8196" max="8196" width="24.85546875" style="129" customWidth="1"/>
    <col min="8197" max="8197" width="17.5703125" style="129" customWidth="1"/>
    <col min="8198" max="8218" width="0" style="129" hidden="1" customWidth="1"/>
    <col min="8219" max="8448" width="9.140625" style="129"/>
    <col min="8449" max="8449" width="2.28515625" style="129" customWidth="1"/>
    <col min="8450" max="8450" width="12.7109375" style="129" customWidth="1"/>
    <col min="8451" max="8451" width="25" style="129" customWidth="1"/>
    <col min="8452" max="8452" width="24.85546875" style="129" customWidth="1"/>
    <col min="8453" max="8453" width="17.5703125" style="129" customWidth="1"/>
    <col min="8454" max="8474" width="0" style="129" hidden="1" customWidth="1"/>
    <col min="8475" max="8704" width="9.140625" style="129"/>
    <col min="8705" max="8705" width="2.28515625" style="129" customWidth="1"/>
    <col min="8706" max="8706" width="12.7109375" style="129" customWidth="1"/>
    <col min="8707" max="8707" width="25" style="129" customWidth="1"/>
    <col min="8708" max="8708" width="24.85546875" style="129" customWidth="1"/>
    <col min="8709" max="8709" width="17.5703125" style="129" customWidth="1"/>
    <col min="8710" max="8730" width="0" style="129" hidden="1" customWidth="1"/>
    <col min="8731" max="8960" width="9.140625" style="129"/>
    <col min="8961" max="8961" width="2.28515625" style="129" customWidth="1"/>
    <col min="8962" max="8962" width="12.7109375" style="129" customWidth="1"/>
    <col min="8963" max="8963" width="25" style="129" customWidth="1"/>
    <col min="8964" max="8964" width="24.85546875" style="129" customWidth="1"/>
    <col min="8965" max="8965" width="17.5703125" style="129" customWidth="1"/>
    <col min="8966" max="8986" width="0" style="129" hidden="1" customWidth="1"/>
    <col min="8987" max="9216" width="9.140625" style="129"/>
    <col min="9217" max="9217" width="2.28515625" style="129" customWidth="1"/>
    <col min="9218" max="9218" width="12.7109375" style="129" customWidth="1"/>
    <col min="9219" max="9219" width="25" style="129" customWidth="1"/>
    <col min="9220" max="9220" width="24.85546875" style="129" customWidth="1"/>
    <col min="9221" max="9221" width="17.5703125" style="129" customWidth="1"/>
    <col min="9222" max="9242" width="0" style="129" hidden="1" customWidth="1"/>
    <col min="9243" max="9472" width="9.140625" style="129"/>
    <col min="9473" max="9473" width="2.28515625" style="129" customWidth="1"/>
    <col min="9474" max="9474" width="12.7109375" style="129" customWidth="1"/>
    <col min="9475" max="9475" width="25" style="129" customWidth="1"/>
    <col min="9476" max="9476" width="24.85546875" style="129" customWidth="1"/>
    <col min="9477" max="9477" width="17.5703125" style="129" customWidth="1"/>
    <col min="9478" max="9498" width="0" style="129" hidden="1" customWidth="1"/>
    <col min="9499" max="9728" width="9.140625" style="129"/>
    <col min="9729" max="9729" width="2.28515625" style="129" customWidth="1"/>
    <col min="9730" max="9730" width="12.7109375" style="129" customWidth="1"/>
    <col min="9731" max="9731" width="25" style="129" customWidth="1"/>
    <col min="9732" max="9732" width="24.85546875" style="129" customWidth="1"/>
    <col min="9733" max="9733" width="17.5703125" style="129" customWidth="1"/>
    <col min="9734" max="9754" width="0" style="129" hidden="1" customWidth="1"/>
    <col min="9755" max="9984" width="9.140625" style="129"/>
    <col min="9985" max="9985" width="2.28515625" style="129" customWidth="1"/>
    <col min="9986" max="9986" width="12.7109375" style="129" customWidth="1"/>
    <col min="9987" max="9987" width="25" style="129" customWidth="1"/>
    <col min="9988" max="9988" width="24.85546875" style="129" customWidth="1"/>
    <col min="9989" max="9989" width="17.5703125" style="129" customWidth="1"/>
    <col min="9990" max="10010" width="0" style="129" hidden="1" customWidth="1"/>
    <col min="10011" max="10240" width="9.140625" style="129"/>
    <col min="10241" max="10241" width="2.28515625" style="129" customWidth="1"/>
    <col min="10242" max="10242" width="12.7109375" style="129" customWidth="1"/>
    <col min="10243" max="10243" width="25" style="129" customWidth="1"/>
    <col min="10244" max="10244" width="24.85546875" style="129" customWidth="1"/>
    <col min="10245" max="10245" width="17.5703125" style="129" customWidth="1"/>
    <col min="10246" max="10266" width="0" style="129" hidden="1" customWidth="1"/>
    <col min="10267" max="10496" width="9.140625" style="129"/>
    <col min="10497" max="10497" width="2.28515625" style="129" customWidth="1"/>
    <col min="10498" max="10498" width="12.7109375" style="129" customWidth="1"/>
    <col min="10499" max="10499" width="25" style="129" customWidth="1"/>
    <col min="10500" max="10500" width="24.85546875" style="129" customWidth="1"/>
    <col min="10501" max="10501" width="17.5703125" style="129" customWidth="1"/>
    <col min="10502" max="10522" width="0" style="129" hidden="1" customWidth="1"/>
    <col min="10523" max="10752" width="9.140625" style="129"/>
    <col min="10753" max="10753" width="2.28515625" style="129" customWidth="1"/>
    <col min="10754" max="10754" width="12.7109375" style="129" customWidth="1"/>
    <col min="10755" max="10755" width="25" style="129" customWidth="1"/>
    <col min="10756" max="10756" width="24.85546875" style="129" customWidth="1"/>
    <col min="10757" max="10757" width="17.5703125" style="129" customWidth="1"/>
    <col min="10758" max="10778" width="0" style="129" hidden="1" customWidth="1"/>
    <col min="10779" max="11008" width="9.140625" style="129"/>
    <col min="11009" max="11009" width="2.28515625" style="129" customWidth="1"/>
    <col min="11010" max="11010" width="12.7109375" style="129" customWidth="1"/>
    <col min="11011" max="11011" width="25" style="129" customWidth="1"/>
    <col min="11012" max="11012" width="24.85546875" style="129" customWidth="1"/>
    <col min="11013" max="11013" width="17.5703125" style="129" customWidth="1"/>
    <col min="11014" max="11034" width="0" style="129" hidden="1" customWidth="1"/>
    <col min="11035" max="11264" width="9.140625" style="129"/>
    <col min="11265" max="11265" width="2.28515625" style="129" customWidth="1"/>
    <col min="11266" max="11266" width="12.7109375" style="129" customWidth="1"/>
    <col min="11267" max="11267" width="25" style="129" customWidth="1"/>
    <col min="11268" max="11268" width="24.85546875" style="129" customWidth="1"/>
    <col min="11269" max="11269" width="17.5703125" style="129" customWidth="1"/>
    <col min="11270" max="11290" width="0" style="129" hidden="1" customWidth="1"/>
    <col min="11291" max="11520" width="9.140625" style="129"/>
    <col min="11521" max="11521" width="2.28515625" style="129" customWidth="1"/>
    <col min="11522" max="11522" width="12.7109375" style="129" customWidth="1"/>
    <col min="11523" max="11523" width="25" style="129" customWidth="1"/>
    <col min="11524" max="11524" width="24.85546875" style="129" customWidth="1"/>
    <col min="11525" max="11525" width="17.5703125" style="129" customWidth="1"/>
    <col min="11526" max="11546" width="0" style="129" hidden="1" customWidth="1"/>
    <col min="11547" max="11776" width="9.140625" style="129"/>
    <col min="11777" max="11777" width="2.28515625" style="129" customWidth="1"/>
    <col min="11778" max="11778" width="12.7109375" style="129" customWidth="1"/>
    <col min="11779" max="11779" width="25" style="129" customWidth="1"/>
    <col min="11780" max="11780" width="24.85546875" style="129" customWidth="1"/>
    <col min="11781" max="11781" width="17.5703125" style="129" customWidth="1"/>
    <col min="11782" max="11802" width="0" style="129" hidden="1" customWidth="1"/>
    <col min="11803" max="12032" width="9.140625" style="129"/>
    <col min="12033" max="12033" width="2.28515625" style="129" customWidth="1"/>
    <col min="12034" max="12034" width="12.7109375" style="129" customWidth="1"/>
    <col min="12035" max="12035" width="25" style="129" customWidth="1"/>
    <col min="12036" max="12036" width="24.85546875" style="129" customWidth="1"/>
    <col min="12037" max="12037" width="17.5703125" style="129" customWidth="1"/>
    <col min="12038" max="12058" width="0" style="129" hidden="1" customWidth="1"/>
    <col min="12059" max="12288" width="9.140625" style="129"/>
    <col min="12289" max="12289" width="2.28515625" style="129" customWidth="1"/>
    <col min="12290" max="12290" width="12.7109375" style="129" customWidth="1"/>
    <col min="12291" max="12291" width="25" style="129" customWidth="1"/>
    <col min="12292" max="12292" width="24.85546875" style="129" customWidth="1"/>
    <col min="12293" max="12293" width="17.5703125" style="129" customWidth="1"/>
    <col min="12294" max="12314" width="0" style="129" hidden="1" customWidth="1"/>
    <col min="12315" max="12544" width="9.140625" style="129"/>
    <col min="12545" max="12545" width="2.28515625" style="129" customWidth="1"/>
    <col min="12546" max="12546" width="12.7109375" style="129" customWidth="1"/>
    <col min="12547" max="12547" width="25" style="129" customWidth="1"/>
    <col min="12548" max="12548" width="24.85546875" style="129" customWidth="1"/>
    <col min="12549" max="12549" width="17.5703125" style="129" customWidth="1"/>
    <col min="12550" max="12570" width="0" style="129" hidden="1" customWidth="1"/>
    <col min="12571" max="12800" width="9.140625" style="129"/>
    <col min="12801" max="12801" width="2.28515625" style="129" customWidth="1"/>
    <col min="12802" max="12802" width="12.7109375" style="129" customWidth="1"/>
    <col min="12803" max="12803" width="25" style="129" customWidth="1"/>
    <col min="12804" max="12804" width="24.85546875" style="129" customWidth="1"/>
    <col min="12805" max="12805" width="17.5703125" style="129" customWidth="1"/>
    <col min="12806" max="12826" width="0" style="129" hidden="1" customWidth="1"/>
    <col min="12827" max="13056" width="9.140625" style="129"/>
    <col min="13057" max="13057" width="2.28515625" style="129" customWidth="1"/>
    <col min="13058" max="13058" width="12.7109375" style="129" customWidth="1"/>
    <col min="13059" max="13059" width="25" style="129" customWidth="1"/>
    <col min="13060" max="13060" width="24.85546875" style="129" customWidth="1"/>
    <col min="13061" max="13061" width="17.5703125" style="129" customWidth="1"/>
    <col min="13062" max="13082" width="0" style="129" hidden="1" customWidth="1"/>
    <col min="13083" max="13312" width="9.140625" style="129"/>
    <col min="13313" max="13313" width="2.28515625" style="129" customWidth="1"/>
    <col min="13314" max="13314" width="12.7109375" style="129" customWidth="1"/>
    <col min="13315" max="13315" width="25" style="129" customWidth="1"/>
    <col min="13316" max="13316" width="24.85546875" style="129" customWidth="1"/>
    <col min="13317" max="13317" width="17.5703125" style="129" customWidth="1"/>
    <col min="13318" max="13338" width="0" style="129" hidden="1" customWidth="1"/>
    <col min="13339" max="13568" width="9.140625" style="129"/>
    <col min="13569" max="13569" width="2.28515625" style="129" customWidth="1"/>
    <col min="13570" max="13570" width="12.7109375" style="129" customWidth="1"/>
    <col min="13571" max="13571" width="25" style="129" customWidth="1"/>
    <col min="13572" max="13572" width="24.85546875" style="129" customWidth="1"/>
    <col min="13573" max="13573" width="17.5703125" style="129" customWidth="1"/>
    <col min="13574" max="13594" width="0" style="129" hidden="1" customWidth="1"/>
    <col min="13595" max="13824" width="9.140625" style="129"/>
    <col min="13825" max="13825" width="2.28515625" style="129" customWidth="1"/>
    <col min="13826" max="13826" width="12.7109375" style="129" customWidth="1"/>
    <col min="13827" max="13827" width="25" style="129" customWidth="1"/>
    <col min="13828" max="13828" width="24.85546875" style="129" customWidth="1"/>
    <col min="13829" max="13829" width="17.5703125" style="129" customWidth="1"/>
    <col min="13830" max="13850" width="0" style="129" hidden="1" customWidth="1"/>
    <col min="13851" max="14080" width="9.140625" style="129"/>
    <col min="14081" max="14081" width="2.28515625" style="129" customWidth="1"/>
    <col min="14082" max="14082" width="12.7109375" style="129" customWidth="1"/>
    <col min="14083" max="14083" width="25" style="129" customWidth="1"/>
    <col min="14084" max="14084" width="24.85546875" style="129" customWidth="1"/>
    <col min="14085" max="14085" width="17.5703125" style="129" customWidth="1"/>
    <col min="14086" max="14106" width="0" style="129" hidden="1" customWidth="1"/>
    <col min="14107" max="14336" width="9.140625" style="129"/>
    <col min="14337" max="14337" width="2.28515625" style="129" customWidth="1"/>
    <col min="14338" max="14338" width="12.7109375" style="129" customWidth="1"/>
    <col min="14339" max="14339" width="25" style="129" customWidth="1"/>
    <col min="14340" max="14340" width="24.85546875" style="129" customWidth="1"/>
    <col min="14341" max="14341" width="17.5703125" style="129" customWidth="1"/>
    <col min="14342" max="14362" width="0" style="129" hidden="1" customWidth="1"/>
    <col min="14363" max="14592" width="9.140625" style="129"/>
    <col min="14593" max="14593" width="2.28515625" style="129" customWidth="1"/>
    <col min="14594" max="14594" width="12.7109375" style="129" customWidth="1"/>
    <col min="14595" max="14595" width="25" style="129" customWidth="1"/>
    <col min="14596" max="14596" width="24.85546875" style="129" customWidth="1"/>
    <col min="14597" max="14597" width="17.5703125" style="129" customWidth="1"/>
    <col min="14598" max="14618" width="0" style="129" hidden="1" customWidth="1"/>
    <col min="14619" max="14848" width="9.140625" style="129"/>
    <col min="14849" max="14849" width="2.28515625" style="129" customWidth="1"/>
    <col min="14850" max="14850" width="12.7109375" style="129" customWidth="1"/>
    <col min="14851" max="14851" width="25" style="129" customWidth="1"/>
    <col min="14852" max="14852" width="24.85546875" style="129" customWidth="1"/>
    <col min="14853" max="14853" width="17.5703125" style="129" customWidth="1"/>
    <col min="14854" max="14874" width="0" style="129" hidden="1" customWidth="1"/>
    <col min="14875" max="15104" width="9.140625" style="129"/>
    <col min="15105" max="15105" width="2.28515625" style="129" customWidth="1"/>
    <col min="15106" max="15106" width="12.7109375" style="129" customWidth="1"/>
    <col min="15107" max="15107" width="25" style="129" customWidth="1"/>
    <col min="15108" max="15108" width="24.85546875" style="129" customWidth="1"/>
    <col min="15109" max="15109" width="17.5703125" style="129" customWidth="1"/>
    <col min="15110" max="15130" width="0" style="129" hidden="1" customWidth="1"/>
    <col min="15131" max="15360" width="9.140625" style="129"/>
    <col min="15361" max="15361" width="2.28515625" style="129" customWidth="1"/>
    <col min="15362" max="15362" width="12.7109375" style="129" customWidth="1"/>
    <col min="15363" max="15363" width="25" style="129" customWidth="1"/>
    <col min="15364" max="15364" width="24.85546875" style="129" customWidth="1"/>
    <col min="15365" max="15365" width="17.5703125" style="129" customWidth="1"/>
    <col min="15366" max="15386" width="0" style="129" hidden="1" customWidth="1"/>
    <col min="15387" max="15616" width="9.140625" style="129"/>
    <col min="15617" max="15617" width="2.28515625" style="129" customWidth="1"/>
    <col min="15618" max="15618" width="12.7109375" style="129" customWidth="1"/>
    <col min="15619" max="15619" width="25" style="129" customWidth="1"/>
    <col min="15620" max="15620" width="24.85546875" style="129" customWidth="1"/>
    <col min="15621" max="15621" width="17.5703125" style="129" customWidth="1"/>
    <col min="15622" max="15642" width="0" style="129" hidden="1" customWidth="1"/>
    <col min="15643" max="15872" width="9.140625" style="129"/>
    <col min="15873" max="15873" width="2.28515625" style="129" customWidth="1"/>
    <col min="15874" max="15874" width="12.7109375" style="129" customWidth="1"/>
    <col min="15875" max="15875" width="25" style="129" customWidth="1"/>
    <col min="15876" max="15876" width="24.85546875" style="129" customWidth="1"/>
    <col min="15877" max="15877" width="17.5703125" style="129" customWidth="1"/>
    <col min="15878" max="15898" width="0" style="129" hidden="1" customWidth="1"/>
    <col min="15899" max="16128" width="9.140625" style="129"/>
    <col min="16129" max="16129" width="2.28515625" style="129" customWidth="1"/>
    <col min="16130" max="16130" width="12.7109375" style="129" customWidth="1"/>
    <col min="16131" max="16131" width="25" style="129" customWidth="1"/>
    <col min="16132" max="16132" width="24.85546875" style="129" customWidth="1"/>
    <col min="16133" max="16133" width="17.5703125" style="129" customWidth="1"/>
    <col min="16134" max="16154" width="0" style="129" hidden="1" customWidth="1"/>
    <col min="16155" max="16384" width="9.140625" style="129"/>
  </cols>
  <sheetData>
    <row r="1" spans="2:8" ht="21" thickBot="1" x14ac:dyDescent="0.35">
      <c r="B1" s="1094" t="s">
        <v>371</v>
      </c>
      <c r="C1" s="1094"/>
      <c r="D1" s="1094"/>
      <c r="E1" s="1094"/>
    </row>
    <row r="2" spans="2:8" ht="15.75" thickBot="1" x14ac:dyDescent="0.3">
      <c r="B2" s="1095"/>
      <c r="C2" s="1095"/>
      <c r="D2" s="1095"/>
      <c r="E2" s="1095"/>
    </row>
    <row r="3" spans="2:8" ht="38.25" x14ac:dyDescent="0.25">
      <c r="B3" s="130" t="s">
        <v>372</v>
      </c>
      <c r="C3" s="131" t="s">
        <v>373</v>
      </c>
      <c r="D3" s="132" t="s">
        <v>374</v>
      </c>
      <c r="E3" s="133" t="s">
        <v>375</v>
      </c>
    </row>
    <row r="4" spans="2:8" x14ac:dyDescent="0.25">
      <c r="B4" s="134">
        <v>1</v>
      </c>
      <c r="C4" s="135">
        <v>0.5</v>
      </c>
      <c r="D4" s="135">
        <v>0.39</v>
      </c>
      <c r="E4" s="136">
        <v>0.11</v>
      </c>
    </row>
    <row r="5" spans="2:8" ht="15.75" thickBot="1" x14ac:dyDescent="0.3">
      <c r="B5" s="137">
        <v>20467422.710000001</v>
      </c>
      <c r="C5" s="138">
        <f>B5*C4</f>
        <v>10233711.355</v>
      </c>
      <c r="D5" s="138">
        <f>D4*B5</f>
        <v>7982294.8569000009</v>
      </c>
      <c r="E5" s="139">
        <f>E4*B5</f>
        <v>2251416.4981</v>
      </c>
      <c r="F5" s="140"/>
    </row>
    <row r="6" spans="2:8" ht="15.75" thickBot="1" x14ac:dyDescent="0.3">
      <c r="B6" s="68"/>
      <c r="C6" s="68"/>
      <c r="D6" s="97"/>
      <c r="E6" s="68"/>
    </row>
    <row r="7" spans="2:8" ht="32.25" customHeight="1" thickTop="1" x14ac:dyDescent="0.25">
      <c r="B7" s="1096" t="s">
        <v>376</v>
      </c>
      <c r="C7" s="1096"/>
      <c r="D7" s="1096"/>
      <c r="E7" s="1096"/>
    </row>
    <row r="8" spans="2:8" ht="12.75" customHeight="1" x14ac:dyDescent="0.25">
      <c r="B8" s="1097" t="s">
        <v>377</v>
      </c>
      <c r="C8" s="1098" t="s">
        <v>378</v>
      </c>
      <c r="D8" s="1099" t="s">
        <v>379</v>
      </c>
      <c r="E8" s="141">
        <f>E5</f>
        <v>2251416.4981</v>
      </c>
    </row>
    <row r="9" spans="2:8" ht="38.25" x14ac:dyDescent="0.25">
      <c r="B9" s="1097"/>
      <c r="C9" s="1098"/>
      <c r="D9" s="1099"/>
      <c r="E9" s="142" t="s">
        <v>380</v>
      </c>
    </row>
    <row r="10" spans="2:8" ht="14.25" customHeight="1" x14ac:dyDescent="0.25">
      <c r="B10" s="1101" t="s">
        <v>381</v>
      </c>
      <c r="C10" s="1101"/>
      <c r="D10" s="143">
        <f>H10</f>
        <v>0.63455709387400983</v>
      </c>
      <c r="E10" s="144">
        <f>F10</f>
        <v>1428652.3101343361</v>
      </c>
      <c r="F10" s="129">
        <v>1428652.3101343361</v>
      </c>
      <c r="H10" s="129">
        <v>0.63455709387400983</v>
      </c>
    </row>
    <row r="11" spans="2:8" ht="14.25" customHeight="1" x14ac:dyDescent="0.25">
      <c r="B11" s="1102" t="s">
        <v>382</v>
      </c>
      <c r="C11" s="1102"/>
      <c r="D11" s="145">
        <f>H11</f>
        <v>0.36540557032369325</v>
      </c>
      <c r="E11" s="146">
        <f>F11</f>
        <v>822680.12952440255</v>
      </c>
      <c r="F11" s="129">
        <v>822680.12952440255</v>
      </c>
      <c r="H11" s="129">
        <v>0.36540557032369325</v>
      </c>
    </row>
    <row r="12" spans="2:8" ht="15.75" thickBot="1" x14ac:dyDescent="0.3">
      <c r="B12" s="1100" t="s">
        <v>126</v>
      </c>
      <c r="C12" s="1100"/>
      <c r="D12" s="147">
        <f>D11+D10</f>
        <v>0.99996266419770308</v>
      </c>
      <c r="E12" s="148">
        <f>E11+E10</f>
        <v>2251332.4396587387</v>
      </c>
    </row>
    <row r="13" spans="2:8" ht="12.75" customHeight="1" thickTop="1" thickBot="1" x14ac:dyDescent="0.3">
      <c r="B13" s="68"/>
      <c r="C13" s="68"/>
      <c r="D13" s="68"/>
      <c r="E13" s="68"/>
    </row>
    <row r="14" spans="2:8" ht="33" customHeight="1" thickTop="1" thickBot="1" x14ac:dyDescent="0.3">
      <c r="B14" s="1096" t="s">
        <v>383</v>
      </c>
      <c r="C14" s="1096"/>
      <c r="D14" s="1096"/>
      <c r="E14" s="1096"/>
    </row>
    <row r="15" spans="2:8" ht="16.5" customHeight="1" thickTop="1" thickBot="1" x14ac:dyDescent="0.3">
      <c r="B15" s="1103" t="s">
        <v>142</v>
      </c>
      <c r="C15" s="1104" t="s">
        <v>338</v>
      </c>
      <c r="D15" s="149" t="s">
        <v>384</v>
      </c>
      <c r="E15" s="150">
        <f>D5</f>
        <v>7982294.8569000009</v>
      </c>
    </row>
    <row r="16" spans="2:8" ht="39" thickTop="1" x14ac:dyDescent="0.25">
      <c r="B16" s="1103"/>
      <c r="C16" s="1104"/>
      <c r="D16" s="151" t="s">
        <v>385</v>
      </c>
      <c r="E16" s="142" t="s">
        <v>386</v>
      </c>
    </row>
    <row r="17" spans="2:6" x14ac:dyDescent="0.25">
      <c r="B17" s="152">
        <v>1</v>
      </c>
      <c r="C17" s="153" t="s">
        <v>172</v>
      </c>
      <c r="D17" s="154">
        <f>E17/E19</f>
        <v>0.60619999948235437</v>
      </c>
      <c r="E17" s="155">
        <v>4838867.1399999997</v>
      </c>
      <c r="F17" s="140"/>
    </row>
    <row r="18" spans="2:6" x14ac:dyDescent="0.25">
      <c r="B18" s="156">
        <v>2</v>
      </c>
      <c r="C18" s="157" t="s">
        <v>387</v>
      </c>
      <c r="D18" s="158">
        <f>E18/E19</f>
        <v>0.39380000051764569</v>
      </c>
      <c r="E18" s="159">
        <v>3143427.72</v>
      </c>
    </row>
    <row r="19" spans="2:6" ht="15.75" thickBot="1" x14ac:dyDescent="0.3">
      <c r="B19" s="1100" t="s">
        <v>335</v>
      </c>
      <c r="C19" s="1100"/>
      <c r="D19" s="160">
        <f>SUM(D17:D18)</f>
        <v>1</v>
      </c>
      <c r="E19" s="148">
        <f>SUM(E17:E18)</f>
        <v>7982294.8599999994</v>
      </c>
      <c r="F19" s="140"/>
    </row>
    <row r="20" spans="2:6" ht="15.75" thickTop="1" x14ac:dyDescent="0.25">
      <c r="B20" s="68"/>
      <c r="C20" s="68"/>
      <c r="D20" s="161"/>
      <c r="E20" s="68"/>
    </row>
  </sheetData>
  <sheetProtection selectLockedCells="1" selectUnlockedCells="1"/>
  <mergeCells count="13">
    <mergeCell ref="B19:C19"/>
    <mergeCell ref="B10:C10"/>
    <mergeCell ref="B11:C11"/>
    <mergeCell ref="B12:C12"/>
    <mergeCell ref="B14:E14"/>
    <mergeCell ref="B15:B16"/>
    <mergeCell ref="C15:C16"/>
    <mergeCell ref="B1:E1"/>
    <mergeCell ref="B2:E2"/>
    <mergeCell ref="B7:E7"/>
    <mergeCell ref="B8:B9"/>
    <mergeCell ref="C8:C9"/>
    <mergeCell ref="D8:D9"/>
  </mergeCells>
  <pageMargins left="0" right="0.11805555555555555" top="0.74791666666666667" bottom="0.74791666666666667" header="0.51180555555555551" footer="0.51180555555555551"/>
  <pageSetup paperSize="9" firstPageNumber="0"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8</vt:i4>
      </vt:variant>
    </vt:vector>
  </HeadingPairs>
  <TitlesOfParts>
    <vt:vector size="19" baseType="lpstr">
      <vt:lpstr>ANKO</vt:lpstr>
      <vt:lpstr>ΠΟΡΟΣ  </vt:lpstr>
      <vt:lpstr>Φύλλο2</vt:lpstr>
      <vt:lpstr>Φύλλο1</vt:lpstr>
      <vt:lpstr>ΠΛΗΡΩΜΕΣ</vt:lpstr>
      <vt:lpstr>ΣΥΓΚ ΓΡΑΦ</vt:lpstr>
      <vt:lpstr>ΓΕΝΙΚΑ ΣΤΟΙΧΕΙΑ </vt:lpstr>
      <vt:lpstr>ΥΠΟΛΟΙΠΑ ΠΡΟΥΓ </vt:lpstr>
      <vt:lpstr>KATANOMH 2012</vt:lpstr>
      <vt:lpstr>ΠΛΗΡΩΜΕΣ </vt:lpstr>
      <vt:lpstr>Φύλλο3</vt:lpstr>
      <vt:lpstr>'ΠΟΡΟΣ  '!__xlnm._FilterDatabase</vt:lpstr>
      <vt:lpstr>'ΠΟΡΟΣ  '!__xlnm._FilterDatabase_1</vt:lpstr>
      <vt:lpstr>'ΠΟΡΟΣ  '!__xlnm.Print_Titles</vt:lpstr>
      <vt:lpstr>'ΠΟΡΟΣ  '!Excel_BuiltIn__FilterDatabase</vt:lpstr>
      <vt:lpstr>'ΠΟΡΟΣ  '!Excel_BuiltIn_Print_Titles</vt:lpstr>
      <vt:lpstr>ANKO!Print_Area</vt:lpstr>
      <vt:lpstr>ANKO!Print_Titles</vt:lpstr>
      <vt:lpstr>'ΠΟΡΟΣ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Vasilis</dc:creator>
  <cp:lastModifiedBy>admin</cp:lastModifiedBy>
  <cp:lastPrinted>2023-02-06T07:16:45Z</cp:lastPrinted>
  <dcterms:created xsi:type="dcterms:W3CDTF">2016-06-03T10:15:02Z</dcterms:created>
  <dcterms:modified xsi:type="dcterms:W3CDTF">2023-12-29T08:39:59Z</dcterms:modified>
</cp:coreProperties>
</file>